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9435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B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podbierak</t>
        </r>
      </text>
    </comment>
    <comment ref="AB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wędka</t>
        </r>
      </text>
    </comment>
  </commentList>
</comments>
</file>

<file path=xl/sharedStrings.xml><?xml version="1.0" encoding="utf-8"?>
<sst xmlns="http://schemas.openxmlformats.org/spreadsheetml/2006/main" count="402" uniqueCount="193">
  <si>
    <t>nazwisko i imię</t>
  </si>
  <si>
    <t>miejsce</t>
  </si>
  <si>
    <t>pkt</t>
  </si>
  <si>
    <t>Kiełczykowski Dariusz</t>
  </si>
  <si>
    <t>Pietrzak Bogdan</t>
  </si>
  <si>
    <t>Koło PZW nr 3</t>
  </si>
  <si>
    <t>Warszawa - Mokotów</t>
  </si>
  <si>
    <t>Miernik Wojciech</t>
  </si>
  <si>
    <t>Ponichtera Tomasz</t>
  </si>
  <si>
    <t>Paszkowski Marek</t>
  </si>
  <si>
    <t>Kraśkiewicz Karol</t>
  </si>
  <si>
    <t>Kwiatkowski Przemek</t>
  </si>
  <si>
    <t>Specjał Dariusz</t>
  </si>
  <si>
    <t>Stańczak Wiesław</t>
  </si>
  <si>
    <t xml:space="preserve">Punkty za frekfencje </t>
  </si>
  <si>
    <t xml:space="preserve"> </t>
  </si>
  <si>
    <t>Wysocki Krystian</t>
  </si>
  <si>
    <t>Morawski Andrzej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</si>
  <si>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</si>
  <si>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</si>
  <si>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</si>
  <si>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</si>
  <si>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</si>
  <si>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</si>
  <si>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</si>
  <si>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</si>
  <si>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 xml:space="preserve">    * do punktacji GPX liczy się pięć najlepszych rezultatów, punktowane są miejsca od 1 do 5 wśród kadetów i 3 wśród Kobiet.</t>
  </si>
  <si>
    <t>Pycia Ireneusz</t>
  </si>
  <si>
    <t>Warszywka Wojciech</t>
  </si>
  <si>
    <t>Kuźma Tomasz</t>
  </si>
  <si>
    <t>Wolak Karol</t>
  </si>
  <si>
    <t>Ozga Marian</t>
  </si>
  <si>
    <t>Marcin Koper</t>
  </si>
  <si>
    <t>Natasza Kowalska</t>
  </si>
  <si>
    <t>Franek Grzędziński</t>
  </si>
  <si>
    <t>Jakub Grzędziński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</si>
  <si>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</si>
  <si>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</si>
  <si>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</si>
  <si>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</si>
  <si>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</si>
  <si>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</si>
  <si>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Aleksandra Łabędzka</t>
  </si>
  <si>
    <t>Kucharski Paweł</t>
  </si>
  <si>
    <t>Kucharski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</si>
  <si>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</si>
  <si>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</si>
  <si>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</si>
  <si>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</si>
  <si>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</si>
  <si>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</si>
  <si>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</si>
  <si>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</si>
  <si>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Zofia Fałdzińska</t>
  </si>
  <si>
    <t>Nikola Perkowska</t>
  </si>
  <si>
    <t>Jaworski Leszek</t>
  </si>
  <si>
    <t>Gabryś Andrzej</t>
  </si>
  <si>
    <t>Mirosław</t>
  </si>
  <si>
    <t>Perkowski Mariusz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</si>
  <si>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</si>
  <si>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</si>
  <si>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Kukczmarski Włodzimierz</t>
  </si>
  <si>
    <t>Kapler Piotr</t>
  </si>
  <si>
    <t>Dybkowski Andrzej</t>
  </si>
  <si>
    <t>Strzeszewski Piotr</t>
  </si>
  <si>
    <t>Pronin Mirosław</t>
  </si>
  <si>
    <t>Kwiatkowski Marek</t>
  </si>
  <si>
    <t>Rudnicki Andrzej</t>
  </si>
  <si>
    <t>Lipowski Marek</t>
  </si>
  <si>
    <t>Kowalski Piotr</t>
  </si>
  <si>
    <t>Skubisz Radosław</t>
  </si>
  <si>
    <t>Katarzyna Szewczyk</t>
  </si>
  <si>
    <t>Nella Szewczyk</t>
  </si>
  <si>
    <t>Maja Perkowska</t>
  </si>
  <si>
    <t>pkt zdobyte pełne</t>
  </si>
  <si>
    <t>puntu odjęte</t>
  </si>
  <si>
    <t>punkty do GPX</t>
  </si>
  <si>
    <t>Podlodowe Zawody Towarzyskie Niewiadoma 14.01.2018</t>
  </si>
  <si>
    <t>IV Spinningowe Towarzyskie
o Puchar J. Misztala
28.10.2018</t>
  </si>
  <si>
    <t>V Spinningowe Towarzyskie
4.11.2018</t>
  </si>
  <si>
    <t>Michaliszyn Marek</t>
  </si>
  <si>
    <t>Puchar kadeta i rodziny 16.09.2018
Tura II</t>
  </si>
  <si>
    <t>II Towarzyskie Zawody Spławikowe  30.09.2018r Kan.Żerański</t>
  </si>
  <si>
    <t>Szewczyk Albert</t>
  </si>
  <si>
    <t>Stolarczyk Adam</t>
  </si>
  <si>
    <t>Klasyfikacja GRAND PRIX 2019 zawodów w kategorii Kadet</t>
  </si>
  <si>
    <t>I Towarzyskie Zawody Spławikowe  30.03.2019r Kan.Żerański</t>
  </si>
  <si>
    <t>Filip Florek</t>
  </si>
  <si>
    <t>II Towarzyskie Zawody Spławikowe  7.04.2019r Kan.Żerański</t>
  </si>
  <si>
    <t>III Towarzyskie Zawody Spławikowe  23.06.2019r Tarczyn</t>
  </si>
  <si>
    <t xml:space="preserve">Spławikowe MK Kan.Szymoński 15.06.2019 
  I tura    </t>
  </si>
  <si>
    <t>Spławikowe MK Kan.Szymoński  16.06.2019   
II tura</t>
  </si>
  <si>
    <t>I Towarzyskie Spławikowe      Kanał Żerański 31.03.2019 r</t>
  </si>
  <si>
    <t>II Towarzyskie Spławikowe     Kanał Żerański 06.04.2019 r.</t>
  </si>
  <si>
    <t>III Towarzyskie Gruntowe Halinów 25.05.2019 r.</t>
  </si>
  <si>
    <t>I Towarzyskie Zawody Spinningowe Pogorzelec  29.06.2019 r.</t>
  </si>
  <si>
    <t>Pacholczak Marcin</t>
  </si>
  <si>
    <t>Paszkowska Agnieszka</t>
  </si>
  <si>
    <t>Puchar Stanisława Nowickiego
Zawody spławikowe
31.08.2018</t>
  </si>
  <si>
    <t>Perkowski Marcin</t>
  </si>
  <si>
    <t>punkty nagrodowe</t>
  </si>
  <si>
    <t>punkty wydane</t>
  </si>
  <si>
    <t>punkty do wydania</t>
  </si>
  <si>
    <t xml:space="preserve"> 2019 zawody rzutowe w kategorii Kadet</t>
  </si>
  <si>
    <t>Patryk Gorycki</t>
  </si>
  <si>
    <t>Kamil Kopała</t>
  </si>
  <si>
    <t xml:space="preserve">Mistrzostwa koła </t>
  </si>
  <si>
    <t>Wojciech Krzeszewski</t>
  </si>
  <si>
    <t>1 miejsce</t>
  </si>
  <si>
    <t>2 miejsce</t>
  </si>
  <si>
    <t>3 miejsce</t>
  </si>
  <si>
    <t>I Spławikowe Towarzyskie</t>
  </si>
  <si>
    <t>I Rzutowe Zawody Towarzyskie</t>
  </si>
  <si>
    <t>Rzutowe Mistrzostwa Koła</t>
  </si>
  <si>
    <t xml:space="preserve">Wędkarski Dzień Dziecka </t>
  </si>
  <si>
    <t>II Rzutowe Zawody Towarzyskie</t>
  </si>
  <si>
    <t>Spławikowe Mistrzostwa Koła</t>
  </si>
  <si>
    <t>Zawody o Puchar Stanisława Nowickiego</t>
  </si>
  <si>
    <t>II Spławikowe Towarzyskie</t>
  </si>
  <si>
    <t>Puchar Kadeta i Rodziny</t>
  </si>
  <si>
    <t>IV Rzutowe Towarzyskie</t>
  </si>
  <si>
    <t>Klasyfikacja roczna GPX</t>
  </si>
  <si>
    <t>suma</t>
  </si>
  <si>
    <t xml:space="preserve">Puchar kadeta i rodziny 15.09.2019
</t>
  </si>
  <si>
    <t>I zawody Pogorzelec</t>
  </si>
  <si>
    <t>II zawody dzień dziecka</t>
  </si>
  <si>
    <t>III zawody Puchar kadeta</t>
  </si>
  <si>
    <t>Klasyfikacja GRAND PRIX 2019 zawodów w kategorii Kobiet</t>
  </si>
  <si>
    <t>GPX 2019</t>
  </si>
  <si>
    <t>GPX 2018</t>
  </si>
  <si>
    <t>Borys Augustyniak</t>
  </si>
  <si>
    <t>Weronika Koper</t>
  </si>
  <si>
    <t>inne / miejsca</t>
  </si>
  <si>
    <t>Towarzyskie Spinningowe Puchar J.Misztala     26.10.2019 Pogorzelec</t>
  </si>
  <si>
    <t xml:space="preserve">  IV  Towarzyskie Spinningowe Gnojno    09.11.2019 r.</t>
  </si>
  <si>
    <t>KLASYFIKACJA "WĘDKARZ ROKU 2019" KOŁA PZW NR 3 WARSZAWA - MOKOTÓW*-SPŁAWIK</t>
  </si>
  <si>
    <t>Puchar Stanisława Nowickiego Kan.Jegliński 31.08.2019 r</t>
  </si>
  <si>
    <t>KLASYFIKACJA "WĘDKARZ ROKU 2019" KOŁA PZW NR 3 WARSZAWA - MOKOTÓW* - SPINNING</t>
  </si>
  <si>
    <t>Puchar Stanisława Nowickiego    Jezioro Roś 01.09.2019 r.</t>
  </si>
  <si>
    <t>II Towarzyskie Spinningowe Pogorzelec 07.09.2019 r.</t>
  </si>
  <si>
    <t>III Towarzyskie Spinningowe Pogorzelec 06.10.2019 r.</t>
  </si>
  <si>
    <t>Gral Michał</t>
  </si>
  <si>
    <t>Spławikowe MK Kan.Szymoński 15.06.2019 I Tura</t>
  </si>
  <si>
    <t>Spławikowe MK Kan.Mioduński 16.06.2019 r   II Tura</t>
  </si>
  <si>
    <t>Spinningowe MK Pogorzelec 19.05.2019 r  II Tura</t>
  </si>
  <si>
    <t>Spinningowe MK Pogorzelec  18.05.2019 r  I Tura</t>
  </si>
  <si>
    <t>Klasyfikacja Wędkarz Roku 2019 
SPŁAWIK</t>
  </si>
  <si>
    <t>Klasyfikacja Wędkarz Roku 2019 
  SPINNING</t>
  </si>
  <si>
    <t xml:space="preserve">      </t>
  </si>
  <si>
    <t xml:space="preserve">                    Klasyfikacja ,,Wędkarz Roku 2020" Koła Nr.3 Warszawa-Mokotów</t>
  </si>
  <si>
    <t>punkty odjęte</t>
  </si>
  <si>
    <t>Perkowska Anna</t>
  </si>
  <si>
    <t>Kazimierczyk Adam</t>
  </si>
  <si>
    <t>Kapler Iwona</t>
  </si>
  <si>
    <t>Fiuk Mirosław</t>
  </si>
  <si>
    <t>Resiak Zbigniew</t>
  </si>
  <si>
    <t>Zalewski Robert</t>
  </si>
  <si>
    <t>Paszkowski Paweł</t>
  </si>
  <si>
    <t>Walecki Zenon</t>
  </si>
  <si>
    <t>Wasilewski Piotr</t>
  </si>
  <si>
    <t>Kraszewski Bogumił</t>
  </si>
  <si>
    <t>Tomkiewicz Piotr</t>
  </si>
  <si>
    <t>Waśko Bartłomiej</t>
  </si>
  <si>
    <t>Pietrzak Jakub</t>
  </si>
  <si>
    <t>Pietrzak Tomasz</t>
  </si>
  <si>
    <t>Wiśniewski Paweł</t>
  </si>
  <si>
    <t>Woźniak Krzysztof</t>
  </si>
  <si>
    <t>Klasyfikacja Wędkarz Roku 2023</t>
  </si>
  <si>
    <t>Feederowe Towarzyskie  Wapnica    13.08.2023</t>
  </si>
  <si>
    <t>Spinningowe Towarzyskie Jez.Zegrzyńskie Pogorzelec  17.06.2023</t>
  </si>
  <si>
    <t>Kubiak Cyprian</t>
  </si>
  <si>
    <t>Spinningowe Mistrzostwa Koła Jez.Zegrzyńskie  Pogorzelec  23.09.2023                      I tura</t>
  </si>
  <si>
    <t xml:space="preserve">Spinningowe Towarzyskie                 o Puchar S.Nowickiego  10.09.2023  Ublik          II tura           </t>
  </si>
  <si>
    <t xml:space="preserve">Spinningowe Towarzyskie                   o Puchar S.Nowickiego                             09.09.2023  Ublik           I tura           </t>
  </si>
  <si>
    <t>Spinningowe Mistrzostwa Koła Jez.Zegrzyńskie Pogorzelec 24.09.2023                 II tura</t>
  </si>
  <si>
    <t>Białkowski Bartosz</t>
  </si>
  <si>
    <t>Białkowski Dariusz</t>
  </si>
  <si>
    <t>Walewski Piotr</t>
  </si>
  <si>
    <t>Spinningowe Towarzyskie Jez.Zegrzyńskie Pogorzelec 14.10.2023</t>
  </si>
  <si>
    <t>Spławikowe Towarzyskie Kan.Żerański 21.10.2023</t>
  </si>
  <si>
    <t>Pronin Konrad</t>
  </si>
  <si>
    <t>Mierzejewski Konrad</t>
  </si>
  <si>
    <t>Spinningowe Towarzyskie Jez.Zegrzyńskie Pogorzelec 05.11.2023</t>
  </si>
  <si>
    <t>Klasyfikacja ,,Wędkarz Roku 2024" Koła PZW Nr.3 Warszawa - Mokotów</t>
  </si>
  <si>
    <t xml:space="preserve">Spławikowe Towarzyskie Kan.Żerański 16.03.2024      </t>
  </si>
  <si>
    <t>Feederowe Towarzyskie                      Kanał Żerański  24.03.2024</t>
  </si>
  <si>
    <t>Budniakiewicz Marcin</t>
  </si>
  <si>
    <t>Stolarski Sławomir</t>
  </si>
  <si>
    <t>Bączek Paweł</t>
  </si>
  <si>
    <t>Marczak Krzysztof</t>
  </si>
  <si>
    <t>Spławikowe Mistrzostwa Koła Kan.Szymoński                      I tura</t>
  </si>
  <si>
    <t>Spławikowe Mistrzostwa Koła Kan.Szymoński                     II  tura</t>
  </si>
  <si>
    <t xml:space="preserve">Spławikoe    Towarzyskie Kan.Żerański      13.04.24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</si>
</sst>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 CE"/>
      <family val="0"/>
    </font>
    <font>
      <i/>
      <sz val="28"/>
      <name val="Monotype Corsiva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0"/>
      <name val="Arial CE"/>
      <family val="0"/>
    </font>
    <font>
      <sz val="11"/>
      <color indexed="17"/>
      <name val="Arial CE"/>
      <family val="0"/>
    </font>
    <font>
      <i/>
      <sz val="28"/>
      <color indexed="62"/>
      <name val="Monotype Corsiva"/>
      <family val="4"/>
    </font>
    <font>
      <sz val="10"/>
      <color indexed="62"/>
      <name val="Arial CE"/>
      <family val="0"/>
    </font>
    <font>
      <b/>
      <sz val="11"/>
      <color indexed="30"/>
      <name val="Arial CE"/>
      <family val="2"/>
    </font>
    <font>
      <b/>
      <sz val="11"/>
      <color indexed="62"/>
      <name val="Arial CE"/>
      <family val="2"/>
    </font>
    <font>
      <i/>
      <sz val="28"/>
      <color indexed="8"/>
      <name val="Monotype Corsiva"/>
      <family val="4"/>
    </font>
    <font>
      <sz val="11"/>
      <color indexed="62"/>
      <name val="Arial CE"/>
      <family val="0"/>
    </font>
    <font>
      <b/>
      <sz val="8"/>
      <color indexed="53"/>
      <name val="Arial CE"/>
      <family val="0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"/>
      <family val="2"/>
    </font>
    <font>
      <b/>
      <sz val="14"/>
      <color indexed="30"/>
      <name val="Segoe Print"/>
      <family val="0"/>
    </font>
    <font>
      <b/>
      <sz val="8"/>
      <color indexed="48"/>
      <name val="Arial CE"/>
      <family val="0"/>
    </font>
    <font>
      <b/>
      <sz val="8"/>
      <color indexed="30"/>
      <name val="Arial CE"/>
      <family val="0"/>
    </font>
    <font>
      <b/>
      <sz val="11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rgb="FFFF0000"/>
      <name val="Arial CE"/>
      <family val="0"/>
    </font>
    <font>
      <sz val="11"/>
      <color rgb="FF00B050"/>
      <name val="Arial CE"/>
      <family val="0"/>
    </font>
    <font>
      <i/>
      <sz val="28"/>
      <color theme="4"/>
      <name val="Monotype Corsiva"/>
      <family val="4"/>
    </font>
    <font>
      <sz val="10"/>
      <color theme="4"/>
      <name val="Arial CE"/>
      <family val="0"/>
    </font>
    <font>
      <b/>
      <sz val="11"/>
      <color rgb="FF0070C0"/>
      <name val="Arial CE"/>
      <family val="2"/>
    </font>
    <font>
      <b/>
      <sz val="11"/>
      <color theme="3" tint="0.39998000860214233"/>
      <name val="Arial CE"/>
      <family val="2"/>
    </font>
    <font>
      <b/>
      <sz val="11"/>
      <color theme="4" tint="-0.24997000396251678"/>
      <name val="Arial CE"/>
      <family val="2"/>
    </font>
    <font>
      <i/>
      <sz val="28"/>
      <color theme="1"/>
      <name val="Monotype Corsiva"/>
      <family val="4"/>
    </font>
    <font>
      <b/>
      <sz val="11"/>
      <color theme="3"/>
      <name val="Arial CE"/>
      <family val="2"/>
    </font>
    <font>
      <sz val="11"/>
      <color theme="4" tint="-0.24997000396251678"/>
      <name val="Arial CE"/>
      <family val="0"/>
    </font>
    <font>
      <sz val="10"/>
      <color theme="4" tint="-0.24997000396251678"/>
      <name val="Arial CE"/>
      <family val="0"/>
    </font>
    <font>
      <b/>
      <sz val="11"/>
      <color theme="3" tint="-0.24997000396251678"/>
      <name val="Arial CE"/>
      <family val="2"/>
    </font>
    <font>
      <b/>
      <sz val="8"/>
      <color theme="0" tint="-0.8999800086021423"/>
      <name val="Arial CE"/>
      <family val="0"/>
    </font>
    <font>
      <b/>
      <sz val="8"/>
      <color theme="1"/>
      <name val="Arial CE"/>
      <family val="0"/>
    </font>
    <font>
      <b/>
      <sz val="8"/>
      <color rgb="FFFF0000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FF0000"/>
      <name val="Arial"/>
      <family val="2"/>
    </font>
    <font>
      <b/>
      <sz val="14"/>
      <color rgb="FF0070C0"/>
      <name val="Segoe Print"/>
      <family val="0"/>
    </font>
    <font>
      <b/>
      <sz val="8"/>
      <color rgb="FF0000FF"/>
      <name val="Arial CE"/>
      <family val="0"/>
    </font>
    <font>
      <b/>
      <sz val="8"/>
      <color rgb="FF392FF9"/>
      <name val="Arial CE"/>
      <family val="0"/>
    </font>
    <font>
      <b/>
      <sz val="8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9" fillId="35" borderId="14" xfId="0" applyFont="1" applyFill="1" applyBorder="1" applyAlignment="1">
      <alignment horizontal="center" vertical="center" shrinkToFit="1"/>
    </xf>
    <xf numFmtId="0" fontId="100" fillId="35" borderId="14" xfId="0" applyFont="1" applyFill="1" applyBorder="1" applyAlignment="1">
      <alignment horizontal="center" vertical="center" shrinkToFit="1"/>
    </xf>
    <xf numFmtId="0" fontId="101" fillId="35" borderId="14" xfId="0" applyFont="1" applyFill="1" applyBorder="1" applyAlignment="1">
      <alignment horizontal="center" vertical="center" shrinkToFit="1"/>
    </xf>
    <xf numFmtId="0" fontId="102" fillId="35" borderId="14" xfId="0" applyFont="1" applyFill="1" applyBorder="1" applyAlignment="1">
      <alignment horizontal="center" vertical="center" shrinkToFit="1"/>
    </xf>
    <xf numFmtId="0" fontId="99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 shrinkToFit="1"/>
    </xf>
    <xf numFmtId="0" fontId="102" fillId="35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2" fillId="12" borderId="14" xfId="0" applyFont="1" applyFill="1" applyBorder="1" applyAlignment="1">
      <alignment horizontal="center" vertical="center" shrinkToFit="1"/>
    </xf>
    <xf numFmtId="0" fontId="102" fillId="12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wrapText="1"/>
    </xf>
    <xf numFmtId="0" fontId="103" fillId="37" borderId="16" xfId="0" applyFont="1" applyFill="1" applyBorder="1" applyAlignment="1">
      <alignment horizontal="center" vertical="center" shrinkToFit="1"/>
    </xf>
    <xf numFmtId="0" fontId="104" fillId="37" borderId="16" xfId="0" applyFont="1" applyFill="1" applyBorder="1" applyAlignment="1">
      <alignment horizontal="center" vertical="center" shrinkToFit="1"/>
    </xf>
    <xf numFmtId="0" fontId="103" fillId="35" borderId="16" xfId="0" applyFont="1" applyFill="1" applyBorder="1" applyAlignment="1">
      <alignment horizontal="center" vertical="center" shrinkToFit="1"/>
    </xf>
    <xf numFmtId="0" fontId="104" fillId="35" borderId="16" xfId="0" applyFont="1" applyFill="1" applyBorder="1" applyAlignment="1">
      <alignment horizontal="center" vertical="center" shrinkToFit="1"/>
    </xf>
    <xf numFmtId="0" fontId="105" fillId="37" borderId="16" xfId="0" applyFont="1" applyFill="1" applyBorder="1" applyAlignment="1">
      <alignment horizontal="center" vertical="center" shrinkToFit="1"/>
    </xf>
    <xf numFmtId="0" fontId="106" fillId="35" borderId="16" xfId="0" applyFont="1" applyFill="1" applyBorder="1" applyAlignment="1">
      <alignment horizontal="center" vertical="center" shrinkToFit="1"/>
    </xf>
    <xf numFmtId="0" fontId="106" fillId="12" borderId="16" xfId="0" applyFont="1" applyFill="1" applyBorder="1" applyAlignment="1">
      <alignment horizontal="center" vertical="center" shrinkToFit="1"/>
    </xf>
    <xf numFmtId="0" fontId="103" fillId="34" borderId="16" xfId="0" applyFont="1" applyFill="1" applyBorder="1" applyAlignment="1">
      <alignment horizontal="center" vertical="center" shrinkToFit="1"/>
    </xf>
    <xf numFmtId="0" fontId="107" fillId="34" borderId="16" xfId="0" applyFont="1" applyFill="1" applyBorder="1" applyAlignment="1">
      <alignment horizontal="center" vertical="center" shrinkToFit="1"/>
    </xf>
    <xf numFmtId="0" fontId="20" fillId="35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108" fillId="37" borderId="16" xfId="0" applyFont="1" applyFill="1" applyBorder="1" applyAlignment="1">
      <alignment horizontal="center" vertical="center" shrinkToFit="1"/>
    </xf>
    <xf numFmtId="0" fontId="109" fillId="37" borderId="16" xfId="0" applyFont="1" applyFill="1" applyBorder="1" applyAlignment="1">
      <alignment horizontal="center" vertical="center" shrinkToFit="1"/>
    </xf>
    <xf numFmtId="0" fontId="108" fillId="35" borderId="16" xfId="0" applyFont="1" applyFill="1" applyBorder="1" applyAlignment="1">
      <alignment horizontal="center" vertical="center" shrinkToFit="1"/>
    </xf>
    <xf numFmtId="0" fontId="109" fillId="35" borderId="16" xfId="0" applyFont="1" applyFill="1" applyBorder="1" applyAlignment="1">
      <alignment horizontal="center" vertical="center" shrinkToFit="1"/>
    </xf>
    <xf numFmtId="0" fontId="110" fillId="37" borderId="16" xfId="0" applyFont="1" applyFill="1" applyBorder="1" applyAlignment="1">
      <alignment horizontal="center" vertical="center" shrinkToFit="1"/>
    </xf>
    <xf numFmtId="0" fontId="111" fillId="35" borderId="16" xfId="0" applyFont="1" applyFill="1" applyBorder="1" applyAlignment="1">
      <alignment horizontal="center" vertical="center" shrinkToFit="1"/>
    </xf>
    <xf numFmtId="0" fontId="111" fillId="12" borderId="16" xfId="0" applyFont="1" applyFill="1" applyBorder="1" applyAlignment="1">
      <alignment horizontal="center" vertical="center" shrinkToFit="1"/>
    </xf>
    <xf numFmtId="0" fontId="108" fillId="34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110" fillId="37" borderId="16" xfId="0" applyFont="1" applyFill="1" applyBorder="1" applyAlignment="1" quotePrefix="1">
      <alignment horizontal="center" vertical="center" shrinkToFit="1"/>
    </xf>
    <xf numFmtId="0" fontId="104" fillId="35" borderId="16" xfId="0" applyFont="1" applyFill="1" applyBorder="1" applyAlignment="1" quotePrefix="1">
      <alignment horizontal="center" vertical="center" shrinkToFit="1"/>
    </xf>
    <xf numFmtId="0" fontId="112" fillId="35" borderId="14" xfId="0" applyFont="1" applyFill="1" applyBorder="1" applyAlignment="1">
      <alignment horizontal="center" vertical="center" shrinkToFit="1"/>
    </xf>
    <xf numFmtId="0" fontId="113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9" fillId="34" borderId="20" xfId="0" applyFont="1" applyFill="1" applyBorder="1" applyAlignment="1">
      <alignment horizontal="center" vertical="center" shrinkToFit="1"/>
    </xf>
    <xf numFmtId="0" fontId="114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101" fillId="34" borderId="2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0" fillId="35" borderId="20" xfId="0" applyFont="1" applyFill="1" applyBorder="1" applyAlignment="1">
      <alignment horizontal="center" vertical="center" shrinkToFit="1"/>
    </xf>
    <xf numFmtId="0" fontId="101" fillId="35" borderId="14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/>
    </xf>
    <xf numFmtId="0" fontId="99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99" fillId="38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Border="1" applyAlignment="1">
      <alignment wrapText="1"/>
    </xf>
    <xf numFmtId="0" fontId="24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4" fillId="0" borderId="16" xfId="0" applyFont="1" applyBorder="1" applyAlignment="1">
      <alignment/>
    </xf>
    <xf numFmtId="0" fontId="115" fillId="0" borderId="16" xfId="0" applyFont="1" applyBorder="1" applyAlignment="1">
      <alignment/>
    </xf>
    <xf numFmtId="0" fontId="116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117" fillId="0" borderId="16" xfId="0" applyFont="1" applyBorder="1" applyAlignment="1">
      <alignment/>
    </xf>
    <xf numFmtId="0" fontId="118" fillId="0" borderId="16" xfId="0" applyFont="1" applyBorder="1" applyAlignment="1">
      <alignment/>
    </xf>
    <xf numFmtId="0" fontId="24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35" borderId="14" xfId="0" applyFont="1" applyFill="1" applyBorder="1" applyAlignment="1">
      <alignment horizontal="center" vertical="center" shrinkToFit="1"/>
    </xf>
    <xf numFmtId="0" fontId="121" fillId="35" borderId="14" xfId="0" applyFont="1" applyFill="1" applyBorder="1" applyAlignment="1">
      <alignment horizontal="center"/>
    </xf>
    <xf numFmtId="0" fontId="121" fillId="12" borderId="14" xfId="0" applyFont="1" applyFill="1" applyBorder="1" applyAlignment="1">
      <alignment horizontal="center" vertical="center" shrinkToFit="1"/>
    </xf>
    <xf numFmtId="0" fontId="121" fillId="12" borderId="14" xfId="0" applyFont="1" applyFill="1" applyBorder="1" applyAlignment="1">
      <alignment horizontal="center"/>
    </xf>
    <xf numFmtId="0" fontId="122" fillId="35" borderId="14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23" fillId="35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4" fillId="0" borderId="0" xfId="0" applyFont="1" applyAlignment="1">
      <alignment/>
    </xf>
    <xf numFmtId="0" fontId="125" fillId="35" borderId="14" xfId="0" applyFont="1" applyFill="1" applyBorder="1" applyAlignment="1">
      <alignment horizontal="center" vertical="center" shrinkToFit="1"/>
    </xf>
    <xf numFmtId="0" fontId="126" fillId="35" borderId="14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21" fillId="35" borderId="20" xfId="0" applyFont="1" applyFill="1" applyBorder="1" applyAlignment="1">
      <alignment horizontal="center" vertical="center" shrinkToFit="1"/>
    </xf>
    <xf numFmtId="0" fontId="127" fillId="0" borderId="0" xfId="0" applyFont="1" applyAlignment="1">
      <alignment/>
    </xf>
    <xf numFmtId="0" fontId="128" fillId="35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29" fillId="5" borderId="27" xfId="0" applyFont="1" applyFill="1" applyBorder="1" applyAlignment="1">
      <alignment horizontal="center" vertical="center" wrapText="1"/>
    </xf>
    <xf numFmtId="0" fontId="129" fillId="5" borderId="28" xfId="0" applyFont="1" applyFill="1" applyBorder="1" applyAlignment="1">
      <alignment horizontal="center" vertical="center" wrapText="1"/>
    </xf>
    <xf numFmtId="0" fontId="129" fillId="5" borderId="25" xfId="0" applyFont="1" applyFill="1" applyBorder="1" applyAlignment="1">
      <alignment horizontal="center" vertical="center" wrapText="1"/>
    </xf>
    <xf numFmtId="0" fontId="129" fillId="5" borderId="26" xfId="0" applyFont="1" applyFill="1" applyBorder="1" applyAlignment="1">
      <alignment horizontal="center" vertical="center" wrapText="1"/>
    </xf>
    <xf numFmtId="0" fontId="129" fillId="5" borderId="24" xfId="0" applyFont="1" applyFill="1" applyBorder="1" applyAlignment="1">
      <alignment horizontal="center" vertical="center" wrapText="1"/>
    </xf>
    <xf numFmtId="0" fontId="129" fillId="5" borderId="29" xfId="0" applyFont="1" applyFill="1" applyBorder="1" applyAlignment="1">
      <alignment horizontal="center" vertical="center" wrapText="1"/>
    </xf>
    <xf numFmtId="0" fontId="130" fillId="13" borderId="27" xfId="0" applyFont="1" applyFill="1" applyBorder="1" applyAlignment="1">
      <alignment horizontal="center" vertical="center" wrapText="1"/>
    </xf>
    <xf numFmtId="0" fontId="130" fillId="13" borderId="28" xfId="0" applyFont="1" applyFill="1" applyBorder="1" applyAlignment="1">
      <alignment horizontal="center" vertical="center" wrapText="1"/>
    </xf>
    <xf numFmtId="0" fontId="130" fillId="13" borderId="25" xfId="0" applyFont="1" applyFill="1" applyBorder="1" applyAlignment="1">
      <alignment horizontal="center" vertical="center" wrapText="1"/>
    </xf>
    <xf numFmtId="0" fontId="130" fillId="13" borderId="26" xfId="0" applyFont="1" applyFill="1" applyBorder="1" applyAlignment="1">
      <alignment horizontal="center" vertical="center" wrapText="1"/>
    </xf>
    <xf numFmtId="0" fontId="130" fillId="13" borderId="24" xfId="0" applyFont="1" applyFill="1" applyBorder="1" applyAlignment="1">
      <alignment horizontal="center" vertical="center" wrapText="1"/>
    </xf>
    <xf numFmtId="0" fontId="130" fillId="13" borderId="29" xfId="0" applyFont="1" applyFill="1" applyBorder="1" applyAlignment="1">
      <alignment horizontal="center" vertical="center" wrapText="1"/>
    </xf>
    <xf numFmtId="0" fontId="129" fillId="10" borderId="27" xfId="0" applyFont="1" applyFill="1" applyBorder="1" applyAlignment="1">
      <alignment horizontal="center" vertical="center" wrapText="1"/>
    </xf>
    <xf numFmtId="0" fontId="129" fillId="10" borderId="28" xfId="0" applyFont="1" applyFill="1" applyBorder="1" applyAlignment="1">
      <alignment horizontal="center" vertical="center" wrapText="1"/>
    </xf>
    <xf numFmtId="0" fontId="129" fillId="10" borderId="25" xfId="0" applyFont="1" applyFill="1" applyBorder="1" applyAlignment="1">
      <alignment horizontal="center" vertical="center" wrapText="1"/>
    </xf>
    <xf numFmtId="0" fontId="129" fillId="10" borderId="26" xfId="0" applyFont="1" applyFill="1" applyBorder="1" applyAlignment="1">
      <alignment horizontal="center" vertical="center" wrapText="1"/>
    </xf>
    <xf numFmtId="0" fontId="129" fillId="10" borderId="24" xfId="0" applyFont="1" applyFill="1" applyBorder="1" applyAlignment="1">
      <alignment horizontal="center" vertical="center" wrapText="1"/>
    </xf>
    <xf numFmtId="0" fontId="129" fillId="10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29" fillId="13" borderId="27" xfId="0" applyFont="1" applyFill="1" applyBorder="1" applyAlignment="1">
      <alignment horizontal="center" vertical="center" wrapText="1"/>
    </xf>
    <xf numFmtId="0" fontId="129" fillId="13" borderId="28" xfId="0" applyFont="1" applyFill="1" applyBorder="1" applyAlignment="1">
      <alignment horizontal="center" vertical="center" wrapText="1"/>
    </xf>
    <xf numFmtId="0" fontId="129" fillId="13" borderId="25" xfId="0" applyFont="1" applyFill="1" applyBorder="1" applyAlignment="1">
      <alignment horizontal="center" vertical="center" wrapText="1"/>
    </xf>
    <xf numFmtId="0" fontId="129" fillId="13" borderId="26" xfId="0" applyFont="1" applyFill="1" applyBorder="1" applyAlignment="1">
      <alignment horizontal="center" vertical="center" wrapText="1"/>
    </xf>
    <xf numFmtId="0" fontId="129" fillId="13" borderId="24" xfId="0" applyFont="1" applyFill="1" applyBorder="1" applyAlignment="1">
      <alignment horizontal="center" vertical="center" wrapText="1"/>
    </xf>
    <xf numFmtId="0" fontId="129" fillId="13" borderId="29" xfId="0" applyFont="1" applyFill="1" applyBorder="1" applyAlignment="1">
      <alignment horizontal="center" vertical="center" wrapText="1"/>
    </xf>
    <xf numFmtId="0" fontId="131" fillId="0" borderId="27" xfId="0" applyFont="1" applyBorder="1" applyAlignment="1">
      <alignment horizontal="center" vertical="center" wrapText="1"/>
    </xf>
    <xf numFmtId="0" fontId="131" fillId="0" borderId="12" xfId="0" applyFont="1" applyBorder="1" applyAlignment="1">
      <alignment horizontal="center" vertical="center" wrapText="1"/>
    </xf>
    <xf numFmtId="0" fontId="131" fillId="0" borderId="28" xfId="0" applyFont="1" applyBorder="1" applyAlignment="1">
      <alignment horizontal="center" vertical="center" wrapText="1"/>
    </xf>
    <xf numFmtId="0" fontId="131" fillId="0" borderId="25" xfId="0" applyFont="1" applyBorder="1" applyAlignment="1">
      <alignment horizontal="center" vertical="center" wrapText="1"/>
    </xf>
    <xf numFmtId="0" fontId="131" fillId="0" borderId="0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24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3" fillId="0" borderId="34" xfId="0" applyFont="1" applyBorder="1" applyAlignment="1">
      <alignment horizontal="center" vertical="center" wrapText="1"/>
    </xf>
    <xf numFmtId="0" fontId="130" fillId="10" borderId="27" xfId="0" applyFont="1" applyFill="1" applyBorder="1" applyAlignment="1">
      <alignment horizontal="center" vertical="center" wrapText="1"/>
    </xf>
    <xf numFmtId="0" fontId="130" fillId="10" borderId="28" xfId="0" applyFont="1" applyFill="1" applyBorder="1" applyAlignment="1">
      <alignment horizontal="center" vertical="center" wrapText="1"/>
    </xf>
    <xf numFmtId="0" fontId="130" fillId="10" borderId="25" xfId="0" applyFont="1" applyFill="1" applyBorder="1" applyAlignment="1">
      <alignment horizontal="center" vertical="center" wrapText="1"/>
    </xf>
    <xf numFmtId="0" fontId="130" fillId="10" borderId="26" xfId="0" applyFont="1" applyFill="1" applyBorder="1" applyAlignment="1">
      <alignment horizontal="center" vertical="center" wrapText="1"/>
    </xf>
    <xf numFmtId="0" fontId="130" fillId="10" borderId="24" xfId="0" applyFont="1" applyFill="1" applyBorder="1" applyAlignment="1">
      <alignment horizontal="center" vertical="center" wrapText="1"/>
    </xf>
    <xf numFmtId="0" fontId="130" fillId="10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8" fillId="13" borderId="27" xfId="0" applyFont="1" applyFill="1" applyBorder="1" applyAlignment="1">
      <alignment horizontal="center" vertical="center" wrapText="1"/>
    </xf>
    <xf numFmtId="0" fontId="134" fillId="13" borderId="28" xfId="0" applyFont="1" applyFill="1" applyBorder="1" applyAlignment="1">
      <alignment horizontal="center" vertical="center" wrapText="1"/>
    </xf>
    <xf numFmtId="0" fontId="134" fillId="13" borderId="25" xfId="0" applyFont="1" applyFill="1" applyBorder="1" applyAlignment="1">
      <alignment horizontal="center" vertical="center" wrapText="1"/>
    </xf>
    <xf numFmtId="0" fontId="134" fillId="13" borderId="26" xfId="0" applyFont="1" applyFill="1" applyBorder="1" applyAlignment="1">
      <alignment horizontal="center" vertical="center" wrapText="1"/>
    </xf>
    <xf numFmtId="0" fontId="134" fillId="13" borderId="24" xfId="0" applyFont="1" applyFill="1" applyBorder="1" applyAlignment="1">
      <alignment horizontal="center" vertical="center" wrapText="1"/>
    </xf>
    <xf numFmtId="0" fontId="134" fillId="13" borderId="29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5" fillId="0" borderId="36" xfId="0" applyFont="1" applyBorder="1" applyAlignment="1">
      <alignment horizontal="center" vertical="center" wrapText="1"/>
    </xf>
    <xf numFmtId="0" fontId="135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7" xfId="0" applyFont="1" applyFill="1" applyBorder="1" applyAlignment="1">
      <alignment horizontal="center" vertical="center" wrapText="1"/>
    </xf>
    <xf numFmtId="0" fontId="134" fillId="7" borderId="27" xfId="0" applyFont="1" applyFill="1" applyBorder="1" applyAlignment="1">
      <alignment horizontal="center" vertical="center" wrapText="1"/>
    </xf>
    <xf numFmtId="0" fontId="134" fillId="7" borderId="28" xfId="0" applyFont="1" applyFill="1" applyBorder="1" applyAlignment="1">
      <alignment horizontal="center" vertical="center" wrapText="1"/>
    </xf>
    <xf numFmtId="0" fontId="134" fillId="7" borderId="25" xfId="0" applyFont="1" applyFill="1" applyBorder="1" applyAlignment="1">
      <alignment horizontal="center" vertical="center" wrapText="1"/>
    </xf>
    <xf numFmtId="0" fontId="134" fillId="7" borderId="26" xfId="0" applyFont="1" applyFill="1" applyBorder="1" applyAlignment="1">
      <alignment horizontal="center" vertical="center" wrapText="1"/>
    </xf>
    <xf numFmtId="0" fontId="134" fillId="7" borderId="24" xfId="0" applyFont="1" applyFill="1" applyBorder="1" applyAlignment="1">
      <alignment horizontal="center" vertical="center" wrapText="1"/>
    </xf>
    <xf numFmtId="0" fontId="134" fillId="7" borderId="29" xfId="0" applyFont="1" applyFill="1" applyBorder="1" applyAlignment="1">
      <alignment horizontal="center" vertical="center" wrapText="1"/>
    </xf>
    <xf numFmtId="0" fontId="13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6" fillId="0" borderId="0" xfId="0" applyFont="1" applyBorder="1" applyAlignment="1">
      <alignment horizontal="center" vertical="center" wrapText="1"/>
    </xf>
    <xf numFmtId="0" fontId="136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37" fillId="39" borderId="27" xfId="0" applyFont="1" applyFill="1" applyBorder="1" applyAlignment="1">
      <alignment horizontal="center" vertical="center" wrapText="1"/>
    </xf>
    <xf numFmtId="0" fontId="137" fillId="39" borderId="28" xfId="0" applyFont="1" applyFill="1" applyBorder="1" applyAlignment="1">
      <alignment horizontal="center" vertical="center" wrapText="1"/>
    </xf>
    <xf numFmtId="0" fontId="137" fillId="39" borderId="25" xfId="0" applyFont="1" applyFill="1" applyBorder="1" applyAlignment="1">
      <alignment horizontal="center" vertical="center" wrapText="1"/>
    </xf>
    <xf numFmtId="0" fontId="137" fillId="39" borderId="26" xfId="0" applyFont="1" applyFill="1" applyBorder="1" applyAlignment="1">
      <alignment horizontal="center" vertical="center" wrapText="1"/>
    </xf>
    <xf numFmtId="0" fontId="137" fillId="39" borderId="24" xfId="0" applyFont="1" applyFill="1" applyBorder="1" applyAlignment="1">
      <alignment horizontal="center" vertical="center" wrapText="1"/>
    </xf>
    <xf numFmtId="0" fontId="137" fillId="39" borderId="29" xfId="0" applyFont="1" applyFill="1" applyBorder="1" applyAlignment="1">
      <alignment horizontal="center" vertical="center" wrapText="1"/>
    </xf>
    <xf numFmtId="0" fontId="138" fillId="39" borderId="27" xfId="0" applyFont="1" applyFill="1" applyBorder="1" applyAlignment="1">
      <alignment horizontal="center" vertical="center" wrapText="1"/>
    </xf>
    <xf numFmtId="0" fontId="138" fillId="39" borderId="28" xfId="0" applyFont="1" applyFill="1" applyBorder="1" applyAlignment="1">
      <alignment horizontal="center" vertical="center" wrapText="1"/>
    </xf>
    <xf numFmtId="0" fontId="138" fillId="39" borderId="25" xfId="0" applyFont="1" applyFill="1" applyBorder="1" applyAlignment="1">
      <alignment horizontal="center" vertical="center" wrapText="1"/>
    </xf>
    <xf numFmtId="0" fontId="138" fillId="39" borderId="26" xfId="0" applyFont="1" applyFill="1" applyBorder="1" applyAlignment="1">
      <alignment horizontal="center" vertical="center" wrapText="1"/>
    </xf>
    <xf numFmtId="0" fontId="138" fillId="39" borderId="24" xfId="0" applyFont="1" applyFill="1" applyBorder="1" applyAlignment="1">
      <alignment horizontal="center" vertical="center" wrapText="1"/>
    </xf>
    <xf numFmtId="0" fontId="138" fillId="39" borderId="29" xfId="0" applyFont="1" applyFill="1" applyBorder="1" applyAlignment="1">
      <alignment horizontal="center" vertical="center" wrapText="1"/>
    </xf>
    <xf numFmtId="0" fontId="130" fillId="39" borderId="27" xfId="0" applyFont="1" applyFill="1" applyBorder="1" applyAlignment="1">
      <alignment horizontal="center" vertical="center" wrapText="1"/>
    </xf>
    <xf numFmtId="0" fontId="134" fillId="39" borderId="28" xfId="0" applyFont="1" applyFill="1" applyBorder="1" applyAlignment="1">
      <alignment horizontal="center" vertical="center" wrapText="1"/>
    </xf>
    <xf numFmtId="0" fontId="134" fillId="39" borderId="25" xfId="0" applyFont="1" applyFill="1" applyBorder="1" applyAlignment="1">
      <alignment horizontal="center" vertical="center" wrapText="1"/>
    </xf>
    <xf numFmtId="0" fontId="134" fillId="39" borderId="26" xfId="0" applyFont="1" applyFill="1" applyBorder="1" applyAlignment="1">
      <alignment horizontal="center" vertical="center" wrapText="1"/>
    </xf>
    <xf numFmtId="0" fontId="134" fillId="39" borderId="24" xfId="0" applyFont="1" applyFill="1" applyBorder="1" applyAlignment="1">
      <alignment horizontal="center" vertical="center" wrapText="1"/>
    </xf>
    <xf numFmtId="0" fontId="134" fillId="39" borderId="29" xfId="0" applyFont="1" applyFill="1" applyBorder="1" applyAlignment="1">
      <alignment horizontal="center" vertical="center" wrapText="1"/>
    </xf>
    <xf numFmtId="0" fontId="139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37" fillId="7" borderId="27" xfId="0" applyFont="1" applyFill="1" applyBorder="1" applyAlignment="1">
      <alignment horizontal="center" vertical="center" wrapText="1"/>
    </xf>
    <xf numFmtId="0" fontId="137" fillId="7" borderId="28" xfId="0" applyFont="1" applyFill="1" applyBorder="1" applyAlignment="1">
      <alignment horizontal="center" vertical="center" wrapText="1"/>
    </xf>
    <xf numFmtId="0" fontId="137" fillId="7" borderId="25" xfId="0" applyFont="1" applyFill="1" applyBorder="1" applyAlignment="1">
      <alignment horizontal="center" vertical="center" wrapText="1"/>
    </xf>
    <xf numFmtId="0" fontId="137" fillId="7" borderId="26" xfId="0" applyFont="1" applyFill="1" applyBorder="1" applyAlignment="1">
      <alignment horizontal="center" vertical="center" wrapText="1"/>
    </xf>
    <xf numFmtId="0" fontId="137" fillId="7" borderId="24" xfId="0" applyFont="1" applyFill="1" applyBorder="1" applyAlignment="1">
      <alignment horizontal="center" vertical="center" wrapText="1"/>
    </xf>
    <xf numFmtId="0" fontId="137" fillId="7" borderId="29" xfId="0" applyFont="1" applyFill="1" applyBorder="1" applyAlignment="1">
      <alignment horizontal="center" vertical="center" wrapText="1"/>
    </xf>
    <xf numFmtId="0" fontId="129" fillId="7" borderId="27" xfId="0" applyFont="1" applyFill="1" applyBorder="1" applyAlignment="1">
      <alignment horizontal="center" vertical="center" wrapText="1"/>
    </xf>
    <xf numFmtId="0" fontId="129" fillId="7" borderId="28" xfId="0" applyFont="1" applyFill="1" applyBorder="1" applyAlignment="1">
      <alignment horizontal="center" vertical="center" wrapText="1"/>
    </xf>
    <xf numFmtId="0" fontId="129" fillId="7" borderId="25" xfId="0" applyFont="1" applyFill="1" applyBorder="1" applyAlignment="1">
      <alignment horizontal="center" vertical="center" wrapText="1"/>
    </xf>
    <xf numFmtId="0" fontId="129" fillId="7" borderId="26" xfId="0" applyFont="1" applyFill="1" applyBorder="1" applyAlignment="1">
      <alignment horizontal="center" vertical="center" wrapText="1"/>
    </xf>
    <xf numFmtId="0" fontId="129" fillId="7" borderId="24" xfId="0" applyFont="1" applyFill="1" applyBorder="1" applyAlignment="1">
      <alignment horizontal="center" vertical="center" wrapText="1"/>
    </xf>
    <xf numFmtId="0" fontId="129" fillId="7" borderId="29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66675</xdr:rowOff>
    </xdr:from>
    <xdr:to>
      <xdr:col>2</xdr:col>
      <xdr:colOff>771525</xdr:colOff>
      <xdr:row>8</xdr:row>
      <xdr:rowOff>152400</xdr:rowOff>
    </xdr:to>
    <xdr:pic>
      <xdr:nvPicPr>
        <xdr:cNvPr id="1" name="Obraz 2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809625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7157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0</xdr:rowOff>
    </xdr:from>
    <xdr:to>
      <xdr:col>2</xdr:col>
      <xdr:colOff>695325</xdr:colOff>
      <xdr:row>9</xdr:row>
      <xdr:rowOff>47625</xdr:rowOff>
    </xdr:to>
    <xdr:pic>
      <xdr:nvPicPr>
        <xdr:cNvPr id="1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8580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4</xdr:row>
      <xdr:rowOff>0</xdr:rowOff>
    </xdr:from>
    <xdr:to>
      <xdr:col>26</xdr:col>
      <xdr:colOff>695325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8580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7"/>
  <sheetViews>
    <sheetView showGridLines="0" tabSelected="1" zoomScale="85" zoomScaleNormal="85" zoomScalePageLayoutView="0" workbookViewId="0" topLeftCell="A1">
      <pane xSplit="3" ySplit="10" topLeftCell="G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U24" sqref="AU24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19.625" style="0" customWidth="1"/>
    <col min="4" max="4" width="6.625" style="0" hidden="1" customWidth="1"/>
    <col min="5" max="5" width="0.2421875" style="0" customWidth="1"/>
    <col min="6" max="6" width="7.75390625" style="0" customWidth="1"/>
    <col min="7" max="7" width="8.375" style="0" customWidth="1"/>
    <col min="8" max="8" width="7.625" style="0" customWidth="1"/>
    <col min="9" max="9" width="8.75390625" style="0" customWidth="1"/>
    <col min="10" max="10" width="8.125" style="0" customWidth="1"/>
    <col min="11" max="11" width="8.25390625" style="0" customWidth="1"/>
    <col min="12" max="12" width="7.625" style="0" customWidth="1"/>
    <col min="13" max="13" width="8.125" style="0" customWidth="1"/>
    <col min="14" max="14" width="7.625" style="0" customWidth="1"/>
    <col min="15" max="15" width="8.75390625" style="0" customWidth="1"/>
    <col min="16" max="16" width="8.25390625" style="0" customWidth="1"/>
    <col min="17" max="17" width="8.125" style="0" customWidth="1"/>
    <col min="18" max="18" width="8.625" style="0" customWidth="1"/>
    <col min="19" max="19" width="8.00390625" style="0" customWidth="1"/>
    <col min="20" max="20" width="8.25390625" style="0" customWidth="1"/>
    <col min="21" max="21" width="8.125" style="0" customWidth="1"/>
    <col min="22" max="22" width="8.25390625" style="0" customWidth="1"/>
    <col min="23" max="23" width="8.125" style="0" customWidth="1"/>
    <col min="24" max="25" width="7.625" style="0" customWidth="1"/>
    <col min="26" max="26" width="7.25390625" style="0" customWidth="1"/>
    <col min="27" max="27" width="8.25390625" style="0" customWidth="1"/>
    <col min="28" max="29" width="7.625" style="0" customWidth="1"/>
    <col min="30" max="30" width="8.125" style="0" customWidth="1"/>
    <col min="31" max="31" width="8.00390625" style="0" customWidth="1"/>
    <col min="32" max="32" width="8.125" style="0" hidden="1" customWidth="1"/>
    <col min="33" max="35" width="8.375" style="0" hidden="1" customWidth="1"/>
    <col min="36" max="36" width="7.75390625" style="0" hidden="1" customWidth="1"/>
    <col min="37" max="37" width="6.875" style="0" hidden="1" customWidth="1"/>
    <col min="38" max="38" width="7.375" style="0" customWidth="1"/>
    <col min="39" max="39" width="8.25390625" style="0" customWidth="1"/>
    <col min="40" max="40" width="6.375" style="0" customWidth="1"/>
    <col min="41" max="41" width="7.125" style="0" customWidth="1"/>
    <col min="42" max="42" width="9.25390625" style="0" customWidth="1"/>
    <col min="43" max="43" width="7.00390625" style="0" customWidth="1"/>
    <col min="44" max="44" width="6.625" style="0" customWidth="1"/>
    <col min="45" max="45" width="10.125" style="0" customWidth="1"/>
    <col min="46" max="46" width="10.00390625" style="0" customWidth="1"/>
  </cols>
  <sheetData>
    <row r="1" spans="1:3" ht="16.5" customHeight="1">
      <c r="A1" s="91"/>
      <c r="B1" s="91"/>
      <c r="C1" s="91"/>
    </row>
    <row r="2" spans="1:29" ht="39.75" customHeight="1">
      <c r="A2" s="91"/>
      <c r="B2" s="91"/>
      <c r="C2" s="91"/>
      <c r="F2" s="89" t="s">
        <v>148</v>
      </c>
      <c r="G2" s="90" t="s">
        <v>149</v>
      </c>
      <c r="H2" s="93"/>
      <c r="I2" s="111" t="s">
        <v>183</v>
      </c>
      <c r="J2" s="93"/>
      <c r="K2" s="93"/>
      <c r="L2" s="93"/>
      <c r="M2" s="93"/>
      <c r="N2" s="93"/>
      <c r="O2" s="93"/>
      <c r="P2" s="93"/>
      <c r="Q2" s="94"/>
      <c r="R2" s="94"/>
      <c r="S2" s="94"/>
      <c r="T2" s="94"/>
      <c r="U2" s="94"/>
      <c r="V2" s="94"/>
      <c r="W2" s="94"/>
      <c r="X2" s="94"/>
      <c r="AC2" s="119"/>
    </row>
    <row r="3" spans="1:3" ht="21" customHeight="1" thickBot="1">
      <c r="A3" s="92"/>
      <c r="B3" s="92"/>
      <c r="C3" s="92"/>
    </row>
    <row r="4" spans="2:46" ht="15" customHeight="1">
      <c r="B4" s="158" t="s">
        <v>5</v>
      </c>
      <c r="C4" s="159"/>
      <c r="D4" s="130" t="s">
        <v>77</v>
      </c>
      <c r="E4" s="131"/>
      <c r="F4" s="136" t="s">
        <v>184</v>
      </c>
      <c r="G4" s="137"/>
      <c r="H4" s="136" t="s">
        <v>185</v>
      </c>
      <c r="I4" s="137"/>
      <c r="J4" s="136" t="s">
        <v>192</v>
      </c>
      <c r="K4" s="137"/>
      <c r="L4" s="136" t="s">
        <v>190</v>
      </c>
      <c r="M4" s="137"/>
      <c r="N4" s="160" t="s">
        <v>191</v>
      </c>
      <c r="O4" s="161"/>
      <c r="P4" s="152" t="s">
        <v>169</v>
      </c>
      <c r="Q4" s="153"/>
      <c r="R4" s="136" t="s">
        <v>168</v>
      </c>
      <c r="S4" s="137"/>
      <c r="T4" s="142" t="s">
        <v>173</v>
      </c>
      <c r="U4" s="143"/>
      <c r="V4" s="142" t="s">
        <v>172</v>
      </c>
      <c r="W4" s="143"/>
      <c r="X4" s="177" t="s">
        <v>171</v>
      </c>
      <c r="Y4" s="178"/>
      <c r="Z4" s="152" t="s">
        <v>174</v>
      </c>
      <c r="AA4" s="153"/>
      <c r="AB4" s="152" t="s">
        <v>178</v>
      </c>
      <c r="AC4" s="153"/>
      <c r="AD4" s="188" t="s">
        <v>179</v>
      </c>
      <c r="AE4" s="189"/>
      <c r="AF4" s="142" t="s">
        <v>78</v>
      </c>
      <c r="AG4" s="143"/>
      <c r="AH4" s="142" t="s">
        <v>79</v>
      </c>
      <c r="AI4" s="143"/>
      <c r="AJ4" s="142"/>
      <c r="AK4" s="143"/>
      <c r="AL4" s="142" t="s">
        <v>182</v>
      </c>
      <c r="AM4" s="143"/>
      <c r="AN4" s="160"/>
      <c r="AO4" s="161"/>
      <c r="AP4" s="175" t="s">
        <v>14</v>
      </c>
      <c r="AQ4" s="166" t="s">
        <v>167</v>
      </c>
      <c r="AR4" s="167"/>
      <c r="AS4" s="167"/>
      <c r="AT4" s="168"/>
    </row>
    <row r="5" spans="2:46" ht="12.75" customHeight="1">
      <c r="B5" s="122"/>
      <c r="C5" s="123"/>
      <c r="D5" s="132"/>
      <c r="E5" s="133"/>
      <c r="F5" s="138"/>
      <c r="G5" s="139"/>
      <c r="H5" s="138"/>
      <c r="I5" s="139"/>
      <c r="J5" s="138"/>
      <c r="K5" s="139"/>
      <c r="L5" s="138"/>
      <c r="M5" s="139"/>
      <c r="N5" s="162"/>
      <c r="O5" s="163"/>
      <c r="P5" s="154"/>
      <c r="Q5" s="155"/>
      <c r="R5" s="138"/>
      <c r="S5" s="139"/>
      <c r="T5" s="144"/>
      <c r="U5" s="145"/>
      <c r="V5" s="144"/>
      <c r="W5" s="145"/>
      <c r="X5" s="179"/>
      <c r="Y5" s="180"/>
      <c r="Z5" s="154"/>
      <c r="AA5" s="155"/>
      <c r="AB5" s="154"/>
      <c r="AC5" s="155"/>
      <c r="AD5" s="190"/>
      <c r="AE5" s="191"/>
      <c r="AF5" s="144"/>
      <c r="AG5" s="145"/>
      <c r="AH5" s="144"/>
      <c r="AI5" s="145"/>
      <c r="AJ5" s="144"/>
      <c r="AK5" s="145"/>
      <c r="AL5" s="144"/>
      <c r="AM5" s="145"/>
      <c r="AN5" s="162"/>
      <c r="AO5" s="163"/>
      <c r="AP5" s="176"/>
      <c r="AQ5" s="169"/>
      <c r="AR5" s="170"/>
      <c r="AS5" s="170"/>
      <c r="AT5" s="171"/>
    </row>
    <row r="6" spans="2:46" ht="12.75">
      <c r="B6" s="124"/>
      <c r="C6" s="123"/>
      <c r="D6" s="132"/>
      <c r="E6" s="133"/>
      <c r="F6" s="138"/>
      <c r="G6" s="139"/>
      <c r="H6" s="138"/>
      <c r="I6" s="139"/>
      <c r="J6" s="138"/>
      <c r="K6" s="139"/>
      <c r="L6" s="138"/>
      <c r="M6" s="139"/>
      <c r="N6" s="162"/>
      <c r="O6" s="163"/>
      <c r="P6" s="154"/>
      <c r="Q6" s="155"/>
      <c r="R6" s="138"/>
      <c r="S6" s="139"/>
      <c r="T6" s="144"/>
      <c r="U6" s="145"/>
      <c r="V6" s="144"/>
      <c r="W6" s="145"/>
      <c r="X6" s="179"/>
      <c r="Y6" s="180"/>
      <c r="Z6" s="154"/>
      <c r="AA6" s="155"/>
      <c r="AB6" s="154"/>
      <c r="AC6" s="155"/>
      <c r="AD6" s="190"/>
      <c r="AE6" s="191"/>
      <c r="AF6" s="144"/>
      <c r="AG6" s="145"/>
      <c r="AH6" s="144"/>
      <c r="AI6" s="145"/>
      <c r="AJ6" s="144"/>
      <c r="AK6" s="145"/>
      <c r="AL6" s="144"/>
      <c r="AM6" s="145"/>
      <c r="AN6" s="162"/>
      <c r="AO6" s="163"/>
      <c r="AP6" s="176"/>
      <c r="AQ6" s="169"/>
      <c r="AR6" s="170"/>
      <c r="AS6" s="170"/>
      <c r="AT6" s="171"/>
    </row>
    <row r="7" spans="2:46" ht="12.75">
      <c r="B7" s="124"/>
      <c r="C7" s="123"/>
      <c r="D7" s="132"/>
      <c r="E7" s="133"/>
      <c r="F7" s="138"/>
      <c r="G7" s="139"/>
      <c r="H7" s="138"/>
      <c r="I7" s="139"/>
      <c r="J7" s="138"/>
      <c r="K7" s="139"/>
      <c r="L7" s="138"/>
      <c r="M7" s="139"/>
      <c r="N7" s="162"/>
      <c r="O7" s="163"/>
      <c r="P7" s="154"/>
      <c r="Q7" s="155"/>
      <c r="R7" s="138"/>
      <c r="S7" s="139"/>
      <c r="T7" s="144"/>
      <c r="U7" s="145"/>
      <c r="V7" s="144"/>
      <c r="W7" s="145"/>
      <c r="X7" s="179"/>
      <c r="Y7" s="180"/>
      <c r="Z7" s="154"/>
      <c r="AA7" s="155"/>
      <c r="AB7" s="154"/>
      <c r="AC7" s="155"/>
      <c r="AD7" s="190"/>
      <c r="AE7" s="191"/>
      <c r="AF7" s="144"/>
      <c r="AG7" s="145"/>
      <c r="AH7" s="144"/>
      <c r="AI7" s="145"/>
      <c r="AJ7" s="144"/>
      <c r="AK7" s="145"/>
      <c r="AL7" s="144"/>
      <c r="AM7" s="145"/>
      <c r="AN7" s="162"/>
      <c r="AO7" s="163"/>
      <c r="AP7" s="176"/>
      <c r="AQ7" s="169"/>
      <c r="AR7" s="170"/>
      <c r="AS7" s="170"/>
      <c r="AT7" s="171"/>
    </row>
    <row r="8" spans="2:46" ht="12.75">
      <c r="B8" s="124"/>
      <c r="C8" s="123"/>
      <c r="D8" s="132"/>
      <c r="E8" s="133"/>
      <c r="F8" s="138"/>
      <c r="G8" s="139"/>
      <c r="H8" s="138"/>
      <c r="I8" s="139"/>
      <c r="J8" s="138"/>
      <c r="K8" s="139"/>
      <c r="L8" s="138"/>
      <c r="M8" s="139"/>
      <c r="N8" s="162"/>
      <c r="O8" s="163"/>
      <c r="P8" s="154"/>
      <c r="Q8" s="155"/>
      <c r="R8" s="138"/>
      <c r="S8" s="139"/>
      <c r="T8" s="144"/>
      <c r="U8" s="145"/>
      <c r="V8" s="144"/>
      <c r="W8" s="145"/>
      <c r="X8" s="179"/>
      <c r="Y8" s="180"/>
      <c r="Z8" s="154"/>
      <c r="AA8" s="155"/>
      <c r="AB8" s="154"/>
      <c r="AC8" s="155"/>
      <c r="AD8" s="190"/>
      <c r="AE8" s="191"/>
      <c r="AF8" s="144"/>
      <c r="AG8" s="145"/>
      <c r="AH8" s="144"/>
      <c r="AI8" s="145"/>
      <c r="AJ8" s="144"/>
      <c r="AK8" s="145"/>
      <c r="AL8" s="144"/>
      <c r="AM8" s="145"/>
      <c r="AN8" s="162"/>
      <c r="AO8" s="163"/>
      <c r="AP8" s="176"/>
      <c r="AQ8" s="169"/>
      <c r="AR8" s="170"/>
      <c r="AS8" s="170"/>
      <c r="AT8" s="171"/>
    </row>
    <row r="9" spans="2:46" ht="13.5" thickBot="1">
      <c r="B9" s="124"/>
      <c r="C9" s="123"/>
      <c r="D9" s="134"/>
      <c r="E9" s="135"/>
      <c r="F9" s="140"/>
      <c r="G9" s="141"/>
      <c r="H9" s="140"/>
      <c r="I9" s="141"/>
      <c r="J9" s="140"/>
      <c r="K9" s="141"/>
      <c r="L9" s="140"/>
      <c r="M9" s="141"/>
      <c r="N9" s="164"/>
      <c r="O9" s="165"/>
      <c r="P9" s="156"/>
      <c r="Q9" s="157"/>
      <c r="R9" s="140"/>
      <c r="S9" s="141"/>
      <c r="T9" s="146"/>
      <c r="U9" s="147"/>
      <c r="V9" s="146"/>
      <c r="W9" s="147"/>
      <c r="X9" s="181"/>
      <c r="Y9" s="182"/>
      <c r="Z9" s="156"/>
      <c r="AA9" s="157"/>
      <c r="AB9" s="156"/>
      <c r="AC9" s="157"/>
      <c r="AD9" s="192"/>
      <c r="AE9" s="193"/>
      <c r="AF9" s="146"/>
      <c r="AG9" s="147"/>
      <c r="AH9" s="146"/>
      <c r="AI9" s="147"/>
      <c r="AJ9" s="144"/>
      <c r="AK9" s="145"/>
      <c r="AL9" s="146"/>
      <c r="AM9" s="147"/>
      <c r="AN9" s="164"/>
      <c r="AO9" s="165"/>
      <c r="AP9" s="176"/>
      <c r="AQ9" s="172"/>
      <c r="AR9" s="173"/>
      <c r="AS9" s="173"/>
      <c r="AT9" s="174"/>
    </row>
    <row r="10" spans="2:46" ht="16.5" thickBot="1">
      <c r="B10" s="150" t="s">
        <v>6</v>
      </c>
      <c r="C10" s="151"/>
      <c r="D10" s="126">
        <v>1</v>
      </c>
      <c r="E10" s="127"/>
      <c r="F10" s="109">
        <v>1</v>
      </c>
      <c r="G10" s="110"/>
      <c r="H10" s="126">
        <v>2</v>
      </c>
      <c r="I10" s="127"/>
      <c r="J10" s="126">
        <v>3</v>
      </c>
      <c r="K10" s="127"/>
      <c r="L10" s="126">
        <v>4</v>
      </c>
      <c r="M10" s="127"/>
      <c r="N10" s="148">
        <v>5</v>
      </c>
      <c r="O10" s="149"/>
      <c r="P10" s="126">
        <v>6</v>
      </c>
      <c r="Q10" s="127"/>
      <c r="R10" s="126">
        <v>7</v>
      </c>
      <c r="S10" s="127"/>
      <c r="T10" s="126">
        <v>8</v>
      </c>
      <c r="U10" s="127"/>
      <c r="V10" s="126">
        <v>9</v>
      </c>
      <c r="W10" s="127"/>
      <c r="X10" s="126">
        <v>10</v>
      </c>
      <c r="Y10" s="127"/>
      <c r="Z10" s="126">
        <v>11</v>
      </c>
      <c r="AA10" s="127"/>
      <c r="AB10" s="126">
        <v>12</v>
      </c>
      <c r="AC10" s="127"/>
      <c r="AD10" s="126">
        <v>13</v>
      </c>
      <c r="AE10" s="127"/>
      <c r="AF10" s="126">
        <v>16</v>
      </c>
      <c r="AG10" s="127"/>
      <c r="AH10" s="126">
        <v>17</v>
      </c>
      <c r="AI10" s="185"/>
      <c r="AJ10" s="183">
        <v>15</v>
      </c>
      <c r="AK10" s="184"/>
      <c r="AL10" s="126">
        <v>14</v>
      </c>
      <c r="AM10" s="127"/>
      <c r="AN10" s="126">
        <v>15</v>
      </c>
      <c r="AO10" s="127"/>
      <c r="AP10" s="117"/>
      <c r="AQ10" s="167"/>
      <c r="AR10" s="167"/>
      <c r="AS10" s="167"/>
      <c r="AT10" s="168"/>
    </row>
    <row r="11" spans="2:46" ht="25.5" customHeight="1" thickBot="1">
      <c r="B11" s="128" t="s">
        <v>0</v>
      </c>
      <c r="C11" s="129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2" t="s">
        <v>2</v>
      </c>
      <c r="J11" s="1" t="s">
        <v>1</v>
      </c>
      <c r="K11" s="2" t="s">
        <v>2</v>
      </c>
      <c r="L11" s="1" t="s">
        <v>1</v>
      </c>
      <c r="M11" s="52" t="s">
        <v>2</v>
      </c>
      <c r="N11" s="54" t="s">
        <v>1</v>
      </c>
      <c r="O11" s="54" t="s">
        <v>2</v>
      </c>
      <c r="P11" s="53" t="s">
        <v>1</v>
      </c>
      <c r="Q11" s="2" t="s">
        <v>2</v>
      </c>
      <c r="R11" s="1" t="s">
        <v>1</v>
      </c>
      <c r="S11" s="2" t="s">
        <v>2</v>
      </c>
      <c r="T11" s="1" t="s">
        <v>1</v>
      </c>
      <c r="U11" s="2" t="s">
        <v>2</v>
      </c>
      <c r="V11" s="1" t="s">
        <v>1</v>
      </c>
      <c r="W11" s="2" t="s">
        <v>2</v>
      </c>
      <c r="X11" s="1" t="s">
        <v>1</v>
      </c>
      <c r="Y11" s="2" t="s">
        <v>2</v>
      </c>
      <c r="Z11" s="1" t="s">
        <v>1</v>
      </c>
      <c r="AA11" s="2" t="s">
        <v>2</v>
      </c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70" t="s">
        <v>1</v>
      </c>
      <c r="AK11" s="73" t="s">
        <v>2</v>
      </c>
      <c r="AL11" s="106" t="s">
        <v>1</v>
      </c>
      <c r="AM11" s="106" t="s">
        <v>2</v>
      </c>
      <c r="AN11" s="3"/>
      <c r="AO11" s="3"/>
      <c r="AP11" s="116"/>
      <c r="AQ11" s="61" t="s">
        <v>1</v>
      </c>
      <c r="AR11" s="68" t="s">
        <v>150</v>
      </c>
      <c r="AS11" s="61" t="s">
        <v>76</v>
      </c>
      <c r="AT11" s="61" t="s">
        <v>74</v>
      </c>
    </row>
    <row r="12" spans="1:46" ht="15.75" customHeight="1" thickBot="1">
      <c r="A12" s="71">
        <v>1</v>
      </c>
      <c r="B12" s="100" t="s">
        <v>43</v>
      </c>
      <c r="C12" s="103"/>
      <c r="D12" s="5"/>
      <c r="E12" s="6"/>
      <c r="F12" s="107">
        <v>3</v>
      </c>
      <c r="G12" s="107">
        <v>8</v>
      </c>
      <c r="H12" s="107">
        <v>6</v>
      </c>
      <c r="I12" s="107">
        <v>5</v>
      </c>
      <c r="J12" s="95">
        <v>2</v>
      </c>
      <c r="K12" s="95">
        <v>9</v>
      </c>
      <c r="L12" s="95"/>
      <c r="M12" s="95"/>
      <c r="N12" s="118"/>
      <c r="O12" s="118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7">
        <v>6</v>
      </c>
      <c r="AQ12" s="59">
        <v>1</v>
      </c>
      <c r="AR12" s="69"/>
      <c r="AS12" s="62">
        <f aca="true" t="shared" si="0" ref="AS12:AS59">AT12-AR12</f>
        <v>28</v>
      </c>
      <c r="AT12" s="60">
        <f aca="true" t="shared" si="1" ref="AT12:AT59">E12+G12+I12+K12+M12+O12+Q12+S12+U12+W12+Y12+AA12+AC12+AE12+AK12+AP12+AM12</f>
        <v>28</v>
      </c>
    </row>
    <row r="13" spans="1:46" ht="15.75" thickBot="1">
      <c r="A13" s="71">
        <v>2</v>
      </c>
      <c r="B13" s="100" t="s">
        <v>44</v>
      </c>
      <c r="C13" s="103"/>
      <c r="D13" s="5"/>
      <c r="E13" s="6"/>
      <c r="F13" s="107">
        <v>18</v>
      </c>
      <c r="G13" s="107">
        <v>0</v>
      </c>
      <c r="H13" s="107">
        <v>1</v>
      </c>
      <c r="I13" s="107">
        <v>10</v>
      </c>
      <c r="J13" s="95">
        <v>1</v>
      </c>
      <c r="K13" s="95">
        <v>10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07"/>
      <c r="Y13" s="107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7">
        <v>6</v>
      </c>
      <c r="AQ13" s="9">
        <v>2</v>
      </c>
      <c r="AR13" s="67"/>
      <c r="AS13" s="62">
        <f t="shared" si="0"/>
        <v>26</v>
      </c>
      <c r="AT13" s="60">
        <f t="shared" si="1"/>
        <v>26</v>
      </c>
    </row>
    <row r="14" spans="1:46" ht="15.75" customHeight="1" thickBot="1">
      <c r="A14" s="71">
        <v>3</v>
      </c>
      <c r="B14" s="100" t="s">
        <v>80</v>
      </c>
      <c r="C14" s="103"/>
      <c r="D14" s="5"/>
      <c r="E14" s="6"/>
      <c r="F14" s="107">
        <v>2</v>
      </c>
      <c r="G14" s="107">
        <v>9</v>
      </c>
      <c r="H14" s="107">
        <v>2</v>
      </c>
      <c r="I14" s="107">
        <v>9</v>
      </c>
      <c r="J14" s="95">
        <v>14</v>
      </c>
      <c r="K14" s="95">
        <v>0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7">
        <v>6</v>
      </c>
      <c r="AQ14" s="9">
        <v>3</v>
      </c>
      <c r="AR14" s="67"/>
      <c r="AS14" s="62">
        <f t="shared" si="0"/>
        <v>24</v>
      </c>
      <c r="AT14" s="60">
        <f t="shared" si="1"/>
        <v>24</v>
      </c>
    </row>
    <row r="15" spans="1:46" ht="15.75" customHeight="1" thickBot="1">
      <c r="A15" s="71">
        <v>4</v>
      </c>
      <c r="B15" s="100" t="s">
        <v>29</v>
      </c>
      <c r="C15" s="103"/>
      <c r="D15" s="5"/>
      <c r="E15" s="6"/>
      <c r="F15" s="107">
        <v>1</v>
      </c>
      <c r="G15" s="107">
        <v>10</v>
      </c>
      <c r="H15" s="107">
        <v>4</v>
      </c>
      <c r="I15" s="107">
        <v>7</v>
      </c>
      <c r="J15" s="107">
        <v>12</v>
      </c>
      <c r="K15" s="6">
        <v>0</v>
      </c>
      <c r="L15" s="6"/>
      <c r="M15" s="6"/>
      <c r="N15" s="6"/>
      <c r="O15" s="6"/>
      <c r="P15" s="107"/>
      <c r="Q15" s="8"/>
      <c r="R15" s="5"/>
      <c r="S15" s="8"/>
      <c r="T15" s="5"/>
      <c r="U15" s="8"/>
      <c r="V15" s="99"/>
      <c r="W15" s="99"/>
      <c r="X15" s="99"/>
      <c r="Y15" s="99"/>
      <c r="Z15" s="107"/>
      <c r="AA15" s="8"/>
      <c r="AB15" s="8"/>
      <c r="AC15" s="8"/>
      <c r="AD15" s="8"/>
      <c r="AE15" s="8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97">
        <v>6</v>
      </c>
      <c r="AQ15" s="9">
        <v>4</v>
      </c>
      <c r="AR15" s="67"/>
      <c r="AS15" s="62">
        <f t="shared" si="0"/>
        <v>23</v>
      </c>
      <c r="AT15" s="60">
        <f t="shared" si="1"/>
        <v>23</v>
      </c>
    </row>
    <row r="16" spans="1:46" ht="15.75" thickBot="1">
      <c r="A16" s="71">
        <v>5</v>
      </c>
      <c r="B16" s="100" t="s">
        <v>9</v>
      </c>
      <c r="C16" s="103"/>
      <c r="D16" s="5"/>
      <c r="E16" s="6"/>
      <c r="F16" s="107">
        <v>4</v>
      </c>
      <c r="G16" s="107">
        <v>7</v>
      </c>
      <c r="H16" s="107">
        <v>10</v>
      </c>
      <c r="I16" s="107">
        <v>1</v>
      </c>
      <c r="J16" s="95">
        <v>6</v>
      </c>
      <c r="K16" s="95">
        <v>5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7">
        <v>6</v>
      </c>
      <c r="AQ16" s="9">
        <v>5</v>
      </c>
      <c r="AR16" s="67"/>
      <c r="AS16" s="62">
        <f t="shared" si="0"/>
        <v>19</v>
      </c>
      <c r="AT16" s="60">
        <f t="shared" si="1"/>
        <v>19</v>
      </c>
    </row>
    <row r="17" spans="1:46" ht="15.75" thickBot="1">
      <c r="A17" s="71">
        <v>6</v>
      </c>
      <c r="B17" s="100" t="s">
        <v>62</v>
      </c>
      <c r="C17" s="103"/>
      <c r="D17" s="5"/>
      <c r="E17" s="6"/>
      <c r="F17" s="107">
        <v>15</v>
      </c>
      <c r="G17" s="107">
        <v>0</v>
      </c>
      <c r="H17" s="107">
        <v>5</v>
      </c>
      <c r="I17" s="107">
        <v>6</v>
      </c>
      <c r="J17" s="95">
        <v>4</v>
      </c>
      <c r="K17" s="95">
        <v>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7">
        <v>6</v>
      </c>
      <c r="AQ17" s="9">
        <v>5</v>
      </c>
      <c r="AR17" s="67"/>
      <c r="AS17" s="62">
        <f t="shared" si="0"/>
        <v>19</v>
      </c>
      <c r="AT17" s="60">
        <f t="shared" si="1"/>
        <v>19</v>
      </c>
    </row>
    <row r="18" spans="1:46" ht="15.75" customHeight="1" thickBot="1">
      <c r="A18" s="71">
        <v>7</v>
      </c>
      <c r="B18" s="100" t="s">
        <v>164</v>
      </c>
      <c r="C18" s="102"/>
      <c r="D18" s="5"/>
      <c r="E18" s="6"/>
      <c r="F18" s="95">
        <v>17</v>
      </c>
      <c r="G18" s="95">
        <v>0</v>
      </c>
      <c r="H18" s="107">
        <v>3</v>
      </c>
      <c r="I18" s="107">
        <v>8</v>
      </c>
      <c r="J18" s="95">
        <v>10</v>
      </c>
      <c r="K18" s="95">
        <v>1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7">
        <v>6</v>
      </c>
      <c r="AQ18" s="9">
        <v>7</v>
      </c>
      <c r="AR18" s="67"/>
      <c r="AS18" s="62">
        <f t="shared" si="0"/>
        <v>15</v>
      </c>
      <c r="AT18" s="60">
        <f t="shared" si="1"/>
        <v>15</v>
      </c>
    </row>
    <row r="19" spans="1:46" ht="15.75" thickBot="1">
      <c r="A19" s="71">
        <v>8</v>
      </c>
      <c r="B19" s="100" t="s">
        <v>159</v>
      </c>
      <c r="C19" s="103"/>
      <c r="D19" s="5"/>
      <c r="E19" s="6"/>
      <c r="F19" s="112">
        <v>14</v>
      </c>
      <c r="G19" s="6">
        <v>0</v>
      </c>
      <c r="H19" s="107">
        <v>8</v>
      </c>
      <c r="I19" s="107">
        <v>3</v>
      </c>
      <c r="J19" s="107">
        <v>7</v>
      </c>
      <c r="K19" s="107">
        <v>4</v>
      </c>
      <c r="L19" s="7"/>
      <c r="M19" s="6"/>
      <c r="N19" s="6"/>
      <c r="O19" s="6"/>
      <c r="P19" s="107"/>
      <c r="Q19" s="8"/>
      <c r="R19" s="5"/>
      <c r="S19" s="8"/>
      <c r="T19" s="5"/>
      <c r="U19" s="8"/>
      <c r="V19" s="7"/>
      <c r="W19" s="8"/>
      <c r="X19" s="107"/>
      <c r="Y19" s="107"/>
      <c r="Z19" s="107"/>
      <c r="AA19" s="8"/>
      <c r="AB19" s="8"/>
      <c r="AC19" s="8"/>
      <c r="AD19" s="8"/>
      <c r="AE19" s="8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97">
        <v>6</v>
      </c>
      <c r="AQ19" s="9">
        <v>8</v>
      </c>
      <c r="AR19" s="67"/>
      <c r="AS19" s="62">
        <f t="shared" si="0"/>
        <v>13</v>
      </c>
      <c r="AT19" s="60">
        <f t="shared" si="1"/>
        <v>13</v>
      </c>
    </row>
    <row r="20" spans="1:46" ht="15.75" customHeight="1" thickBot="1">
      <c r="A20" s="71">
        <v>9</v>
      </c>
      <c r="B20" s="100" t="s">
        <v>63</v>
      </c>
      <c r="C20" s="103"/>
      <c r="D20" s="5"/>
      <c r="E20" s="6"/>
      <c r="F20" s="107">
        <v>8</v>
      </c>
      <c r="G20" s="107">
        <v>3</v>
      </c>
      <c r="H20" s="107"/>
      <c r="I20" s="107"/>
      <c r="J20" s="95">
        <v>5</v>
      </c>
      <c r="K20" s="95">
        <v>6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7">
        <v>4</v>
      </c>
      <c r="AQ20" s="9">
        <v>8</v>
      </c>
      <c r="AR20" s="67"/>
      <c r="AS20" s="62">
        <f t="shared" si="0"/>
        <v>13</v>
      </c>
      <c r="AT20" s="60">
        <f t="shared" si="1"/>
        <v>13</v>
      </c>
    </row>
    <row r="21" spans="1:46" ht="15" customHeight="1" thickBot="1">
      <c r="A21" s="71">
        <v>10</v>
      </c>
      <c r="B21" s="100" t="s">
        <v>160</v>
      </c>
      <c r="C21" s="103"/>
      <c r="D21" s="5"/>
      <c r="E21" s="6"/>
      <c r="F21" s="107">
        <v>6</v>
      </c>
      <c r="G21" s="107">
        <v>5</v>
      </c>
      <c r="H21" s="107">
        <v>8</v>
      </c>
      <c r="I21" s="107">
        <v>3</v>
      </c>
      <c r="J21" s="5"/>
      <c r="K21" s="6"/>
      <c r="L21" s="6"/>
      <c r="M21" s="99"/>
      <c r="N21" s="6"/>
      <c r="O21" s="6"/>
      <c r="P21" s="5"/>
      <c r="Q21" s="8"/>
      <c r="R21" s="5"/>
      <c r="S21" s="8"/>
      <c r="T21" s="5"/>
      <c r="U21" s="8"/>
      <c r="V21" s="99"/>
      <c r="W21" s="99"/>
      <c r="X21" s="99"/>
      <c r="Y21" s="99"/>
      <c r="Z21" s="107"/>
      <c r="AA21" s="8"/>
      <c r="AB21" s="8"/>
      <c r="AC21" s="8"/>
      <c r="AD21" s="8"/>
      <c r="AE21" s="8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7">
        <v>4</v>
      </c>
      <c r="AQ21" s="9">
        <v>10</v>
      </c>
      <c r="AR21" s="67"/>
      <c r="AS21" s="62">
        <f t="shared" si="0"/>
        <v>12</v>
      </c>
      <c r="AT21" s="60">
        <f t="shared" si="1"/>
        <v>12</v>
      </c>
    </row>
    <row r="22" spans="1:46" ht="15.75" customHeight="1" thickBot="1">
      <c r="A22" s="71">
        <v>11</v>
      </c>
      <c r="B22" s="100" t="s">
        <v>161</v>
      </c>
      <c r="C22" s="103"/>
      <c r="D22" s="5"/>
      <c r="E22" s="6"/>
      <c r="F22" s="95">
        <v>7</v>
      </c>
      <c r="G22" s="95">
        <v>4</v>
      </c>
      <c r="H22" s="107">
        <v>12</v>
      </c>
      <c r="I22" s="107">
        <v>0</v>
      </c>
      <c r="J22" s="95">
        <v>11</v>
      </c>
      <c r="K22" s="95">
        <v>0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7">
        <v>6</v>
      </c>
      <c r="AQ22" s="9">
        <v>11</v>
      </c>
      <c r="AR22" s="67"/>
      <c r="AS22" s="62">
        <f t="shared" si="0"/>
        <v>10</v>
      </c>
      <c r="AT22" s="60">
        <f t="shared" si="1"/>
        <v>10</v>
      </c>
    </row>
    <row r="23" spans="1:46" s="47" customFormat="1" ht="15" customHeight="1" thickBot="1">
      <c r="A23" s="72">
        <v>12</v>
      </c>
      <c r="B23" s="115" t="s">
        <v>56</v>
      </c>
      <c r="C23" s="103"/>
      <c r="D23" s="5"/>
      <c r="E23" s="6"/>
      <c r="F23" s="107"/>
      <c r="G23" s="107"/>
      <c r="H23" s="107"/>
      <c r="I23" s="107"/>
      <c r="J23" s="120">
        <v>3</v>
      </c>
      <c r="K23" s="6">
        <v>8</v>
      </c>
      <c r="L23" s="7"/>
      <c r="M23" s="6"/>
      <c r="N23" s="6"/>
      <c r="O23" s="6"/>
      <c r="P23" s="5"/>
      <c r="Q23" s="8"/>
      <c r="R23" s="5"/>
      <c r="S23" s="8"/>
      <c r="T23" s="5"/>
      <c r="U23" s="8"/>
      <c r="V23" s="7"/>
      <c r="W23" s="8"/>
      <c r="X23" s="50"/>
      <c r="Y23" s="8"/>
      <c r="Z23" s="51"/>
      <c r="AA23" s="8"/>
      <c r="AB23" s="8"/>
      <c r="AC23" s="8"/>
      <c r="AD23" s="8"/>
      <c r="AE23" s="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7">
        <v>2</v>
      </c>
      <c r="AQ23" s="9">
        <v>11</v>
      </c>
      <c r="AR23" s="67"/>
      <c r="AS23" s="62">
        <f t="shared" si="0"/>
        <v>10</v>
      </c>
      <c r="AT23" s="60">
        <f t="shared" si="1"/>
        <v>10</v>
      </c>
    </row>
    <row r="24" spans="1:46" ht="15.75" thickBot="1">
      <c r="A24" s="71">
        <v>13</v>
      </c>
      <c r="B24" s="100" t="s">
        <v>3</v>
      </c>
      <c r="C24" s="103"/>
      <c r="D24" s="5"/>
      <c r="E24" s="6"/>
      <c r="F24" s="107">
        <v>5</v>
      </c>
      <c r="G24" s="107">
        <v>6</v>
      </c>
      <c r="H24" s="107"/>
      <c r="I24" s="107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7">
        <v>2</v>
      </c>
      <c r="AQ24" s="9">
        <v>13</v>
      </c>
      <c r="AR24" s="67"/>
      <c r="AS24" s="62">
        <f t="shared" si="0"/>
        <v>8</v>
      </c>
      <c r="AT24" s="60">
        <f t="shared" si="1"/>
        <v>8</v>
      </c>
    </row>
    <row r="25" spans="1:46" ht="15.75" customHeight="1" thickBot="1">
      <c r="A25" s="71">
        <v>14</v>
      </c>
      <c r="B25" s="101" t="s">
        <v>162</v>
      </c>
      <c r="C25" s="108"/>
      <c r="D25" s="5"/>
      <c r="E25" s="6"/>
      <c r="F25" s="95">
        <v>13</v>
      </c>
      <c r="G25" s="95">
        <v>0</v>
      </c>
      <c r="H25" s="107">
        <v>7</v>
      </c>
      <c r="I25" s="107">
        <v>4</v>
      </c>
      <c r="J25" s="107"/>
      <c r="K25" s="107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7">
        <v>4</v>
      </c>
      <c r="AQ25" s="9">
        <v>13</v>
      </c>
      <c r="AR25" s="67"/>
      <c r="AS25" s="62">
        <f t="shared" si="0"/>
        <v>8</v>
      </c>
      <c r="AT25" s="60">
        <f t="shared" si="1"/>
        <v>8</v>
      </c>
    </row>
    <row r="26" spans="1:46" ht="15.75" customHeight="1" thickBot="1">
      <c r="A26" s="71">
        <v>15</v>
      </c>
      <c r="B26" s="100" t="s">
        <v>186</v>
      </c>
      <c r="C26" s="103"/>
      <c r="D26" s="5"/>
      <c r="E26" s="6"/>
      <c r="F26" s="95">
        <v>10</v>
      </c>
      <c r="G26" s="6">
        <v>1</v>
      </c>
      <c r="H26" s="107">
        <v>14</v>
      </c>
      <c r="I26" s="107">
        <v>0</v>
      </c>
      <c r="J26" s="120">
        <v>9</v>
      </c>
      <c r="K26" s="6">
        <v>2</v>
      </c>
      <c r="L26" s="7"/>
      <c r="M26" s="6"/>
      <c r="N26" s="6"/>
      <c r="O26" s="6"/>
      <c r="P26" s="5"/>
      <c r="Q26" s="8"/>
      <c r="R26" s="5"/>
      <c r="S26" s="8"/>
      <c r="T26" s="5"/>
      <c r="U26" s="8"/>
      <c r="V26" s="7"/>
      <c r="W26" s="8"/>
      <c r="X26" s="50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17">
        <v>4</v>
      </c>
      <c r="AQ26" s="9">
        <v>15</v>
      </c>
      <c r="AR26" s="67"/>
      <c r="AS26" s="62">
        <f t="shared" si="0"/>
        <v>7</v>
      </c>
      <c r="AT26" s="60">
        <f t="shared" si="1"/>
        <v>7</v>
      </c>
    </row>
    <row r="27" spans="1:46" ht="15.75" customHeight="1" thickBot="1">
      <c r="A27" s="71">
        <v>16</v>
      </c>
      <c r="B27" s="100" t="s">
        <v>176</v>
      </c>
      <c r="C27" s="103"/>
      <c r="D27" s="5"/>
      <c r="E27" s="6"/>
      <c r="F27" s="7"/>
      <c r="G27" s="6"/>
      <c r="H27" s="107">
        <v>11</v>
      </c>
      <c r="I27" s="107">
        <v>0</v>
      </c>
      <c r="J27" s="120">
        <v>8</v>
      </c>
      <c r="K27" s="6">
        <v>3</v>
      </c>
      <c r="L27" s="7"/>
      <c r="M27" s="6"/>
      <c r="N27" s="6"/>
      <c r="O27" s="6"/>
      <c r="P27" s="5"/>
      <c r="Q27" s="8"/>
      <c r="R27" s="5"/>
      <c r="S27" s="8"/>
      <c r="T27" s="5"/>
      <c r="U27" s="8"/>
      <c r="V27" s="7"/>
      <c r="W27" s="8"/>
      <c r="X27" s="50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17">
        <v>4</v>
      </c>
      <c r="AQ27" s="9">
        <v>15</v>
      </c>
      <c r="AR27" s="67"/>
      <c r="AS27" s="62">
        <f t="shared" si="0"/>
        <v>7</v>
      </c>
      <c r="AT27" s="60">
        <f t="shared" si="1"/>
        <v>7</v>
      </c>
    </row>
    <row r="28" spans="1:46" ht="15.75" thickBot="1">
      <c r="A28" s="71">
        <v>17</v>
      </c>
      <c r="B28" s="100" t="s">
        <v>19</v>
      </c>
      <c r="C28" s="103"/>
      <c r="D28" s="5"/>
      <c r="E28" s="6"/>
      <c r="F28" s="107">
        <v>9</v>
      </c>
      <c r="G28" s="107">
        <v>2</v>
      </c>
      <c r="H28" s="107">
        <v>14</v>
      </c>
      <c r="I28" s="107">
        <v>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7">
        <v>4</v>
      </c>
      <c r="AQ28" s="9">
        <v>17</v>
      </c>
      <c r="AR28" s="67"/>
      <c r="AS28" s="62">
        <f t="shared" si="0"/>
        <v>6</v>
      </c>
      <c r="AT28" s="60">
        <f t="shared" si="1"/>
        <v>6</v>
      </c>
    </row>
    <row r="29" spans="1:46" ht="15.75" customHeight="1" thickBot="1">
      <c r="A29" s="71">
        <v>18</v>
      </c>
      <c r="B29" s="100" t="s">
        <v>4</v>
      </c>
      <c r="C29" s="103"/>
      <c r="D29" s="5"/>
      <c r="E29" s="6"/>
      <c r="F29" s="107">
        <v>11</v>
      </c>
      <c r="G29" s="107">
        <v>0</v>
      </c>
      <c r="H29" s="107"/>
      <c r="I29" s="107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7">
        <v>2</v>
      </c>
      <c r="AQ29" s="9">
        <v>18</v>
      </c>
      <c r="AR29" s="67"/>
      <c r="AS29" s="62">
        <f t="shared" si="0"/>
        <v>2</v>
      </c>
      <c r="AT29" s="60">
        <f t="shared" si="1"/>
        <v>2</v>
      </c>
    </row>
    <row r="30" spans="1:46" ht="15.75" customHeight="1" thickBot="1">
      <c r="A30" s="71">
        <v>19</v>
      </c>
      <c r="B30" s="100" t="s">
        <v>187</v>
      </c>
      <c r="C30" s="103"/>
      <c r="D30" s="5"/>
      <c r="E30" s="6"/>
      <c r="F30" s="6">
        <v>12</v>
      </c>
      <c r="G30" s="6">
        <v>0</v>
      </c>
      <c r="H30" s="107"/>
      <c r="I30" s="107"/>
      <c r="J30" s="5"/>
      <c r="K30" s="6"/>
      <c r="L30" s="6"/>
      <c r="M30" s="6"/>
      <c r="N30" s="6"/>
      <c r="O30" s="6"/>
      <c r="P30" s="5"/>
      <c r="Q30" s="8"/>
      <c r="R30" s="5"/>
      <c r="S30" s="8"/>
      <c r="T30" s="5"/>
      <c r="U30" s="8"/>
      <c r="V30" s="7"/>
      <c r="W30" s="8"/>
      <c r="X30" s="50"/>
      <c r="Y30" s="8"/>
      <c r="Z30" s="51"/>
      <c r="AA30" s="8"/>
      <c r="AB30" s="8"/>
      <c r="AC30" s="8"/>
      <c r="AD30" s="8"/>
      <c r="AE30" s="8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7">
        <v>2</v>
      </c>
      <c r="AQ30" s="9">
        <v>18</v>
      </c>
      <c r="AR30" s="67"/>
      <c r="AS30" s="62">
        <f t="shared" si="0"/>
        <v>2</v>
      </c>
      <c r="AT30" s="60">
        <f t="shared" si="1"/>
        <v>2</v>
      </c>
    </row>
    <row r="31" spans="1:46" ht="15.75" customHeight="1" thickBot="1">
      <c r="A31" s="71">
        <v>20</v>
      </c>
      <c r="B31" s="100" t="s">
        <v>189</v>
      </c>
      <c r="C31" s="103"/>
      <c r="D31" s="5"/>
      <c r="E31" s="6"/>
      <c r="F31" s="95">
        <v>19</v>
      </c>
      <c r="G31" s="95">
        <v>0</v>
      </c>
      <c r="H31" s="107"/>
      <c r="I31" s="107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7">
        <v>2</v>
      </c>
      <c r="AQ31" s="9">
        <v>18</v>
      </c>
      <c r="AR31" s="67"/>
      <c r="AS31" s="62">
        <f t="shared" si="0"/>
        <v>2</v>
      </c>
      <c r="AT31" s="60">
        <f t="shared" si="1"/>
        <v>2</v>
      </c>
    </row>
    <row r="32" spans="1:46" ht="15.75" customHeight="1" thickBot="1">
      <c r="A32" s="71">
        <v>21</v>
      </c>
      <c r="B32" s="104" t="s">
        <v>188</v>
      </c>
      <c r="C32" s="121"/>
      <c r="D32" s="5"/>
      <c r="E32" s="6"/>
      <c r="F32" s="95">
        <v>16</v>
      </c>
      <c r="G32" s="95">
        <v>0</v>
      </c>
      <c r="H32" s="107"/>
      <c r="I32" s="107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7">
        <v>2</v>
      </c>
      <c r="AQ32" s="9">
        <v>18</v>
      </c>
      <c r="AR32" s="67"/>
      <c r="AS32" s="62">
        <f t="shared" si="0"/>
        <v>2</v>
      </c>
      <c r="AT32" s="60">
        <f t="shared" si="1"/>
        <v>2</v>
      </c>
    </row>
    <row r="33" spans="1:46" ht="15.75" thickBot="1">
      <c r="A33" s="71">
        <v>22</v>
      </c>
      <c r="B33" s="100" t="s">
        <v>158</v>
      </c>
      <c r="C33" s="103"/>
      <c r="D33" s="5"/>
      <c r="E33" s="6"/>
      <c r="F33" s="65"/>
      <c r="G33" s="6"/>
      <c r="H33" s="113"/>
      <c r="I33" s="107"/>
      <c r="J33" s="107">
        <v>13</v>
      </c>
      <c r="K33" s="6">
        <v>0</v>
      </c>
      <c r="L33" s="7"/>
      <c r="M33" s="6"/>
      <c r="N33" s="6"/>
      <c r="O33" s="6"/>
      <c r="P33" s="95"/>
      <c r="Q33" s="8"/>
      <c r="R33" s="5"/>
      <c r="S33" s="8"/>
      <c r="T33" s="5"/>
      <c r="U33" s="8"/>
      <c r="V33" s="99"/>
      <c r="W33" s="99"/>
      <c r="X33" s="107"/>
      <c r="Y33" s="107"/>
      <c r="Z33" s="107"/>
      <c r="AA33" s="8"/>
      <c r="AB33" s="8"/>
      <c r="AC33" s="8"/>
      <c r="AD33" s="8"/>
      <c r="AE33" s="8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8">
        <v>2</v>
      </c>
      <c r="AQ33" s="9">
        <v>18</v>
      </c>
      <c r="AR33" s="67"/>
      <c r="AS33" s="62">
        <f t="shared" si="0"/>
        <v>2</v>
      </c>
      <c r="AT33" s="60">
        <f t="shared" si="1"/>
        <v>2</v>
      </c>
    </row>
    <row r="34" spans="1:46" ht="15.75" customHeight="1" thickBot="1">
      <c r="A34" s="71">
        <v>23</v>
      </c>
      <c r="B34" s="100" t="s">
        <v>55</v>
      </c>
      <c r="C34" s="103"/>
      <c r="D34" s="5"/>
      <c r="E34" s="6"/>
      <c r="F34" s="107"/>
      <c r="G34" s="107"/>
      <c r="H34" s="107"/>
      <c r="I34" s="107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7"/>
      <c r="AQ34" s="9"/>
      <c r="AR34" s="67"/>
      <c r="AS34" s="62">
        <f t="shared" si="0"/>
        <v>0</v>
      </c>
      <c r="AT34" s="60">
        <f t="shared" si="1"/>
        <v>0</v>
      </c>
    </row>
    <row r="35" spans="1:46" ht="15.75" customHeight="1" thickBot="1">
      <c r="A35" s="71">
        <v>24</v>
      </c>
      <c r="B35" s="100" t="s">
        <v>58</v>
      </c>
      <c r="C35" s="103"/>
      <c r="D35" s="5"/>
      <c r="E35" s="6"/>
      <c r="F35" s="107"/>
      <c r="G35" s="107"/>
      <c r="H35" s="107"/>
      <c r="I35" s="107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7"/>
      <c r="AQ35" s="9"/>
      <c r="AR35" s="67"/>
      <c r="AS35" s="62">
        <f t="shared" si="0"/>
        <v>0</v>
      </c>
      <c r="AT35" s="60">
        <f t="shared" si="1"/>
        <v>0</v>
      </c>
    </row>
    <row r="36" spans="1:49" ht="15.75" customHeight="1" thickBot="1">
      <c r="A36" s="71">
        <v>25</v>
      </c>
      <c r="B36" s="100" t="s">
        <v>165</v>
      </c>
      <c r="C36" s="103"/>
      <c r="D36" s="5"/>
      <c r="E36" s="6"/>
      <c r="F36" s="7"/>
      <c r="G36" s="6"/>
      <c r="H36" s="107"/>
      <c r="I36" s="107"/>
      <c r="J36" s="5"/>
      <c r="K36" s="6"/>
      <c r="L36" s="6"/>
      <c r="M36" s="6"/>
      <c r="N36" s="6"/>
      <c r="O36" s="6"/>
      <c r="P36" s="107"/>
      <c r="Q36" s="8"/>
      <c r="R36" s="5"/>
      <c r="S36" s="8"/>
      <c r="T36" s="5"/>
      <c r="U36" s="8"/>
      <c r="V36" s="7"/>
      <c r="W36" s="8"/>
      <c r="X36" s="107"/>
      <c r="Y36" s="107"/>
      <c r="Z36" s="99"/>
      <c r="AA36" s="8"/>
      <c r="AB36" s="8"/>
      <c r="AC36" s="8"/>
      <c r="AD36" s="8"/>
      <c r="AE36" s="8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7"/>
      <c r="AQ36" s="9"/>
      <c r="AR36" s="67"/>
      <c r="AS36" s="62">
        <f t="shared" si="0"/>
        <v>0</v>
      </c>
      <c r="AT36" s="60">
        <f t="shared" si="1"/>
        <v>0</v>
      </c>
      <c r="AW36" t="s">
        <v>15</v>
      </c>
    </row>
    <row r="37" spans="1:46" ht="15.75" thickBot="1">
      <c r="A37" s="71">
        <v>26</v>
      </c>
      <c r="B37" s="100" t="s">
        <v>163</v>
      </c>
      <c r="C37" s="103"/>
      <c r="D37" s="5"/>
      <c r="E37" s="6"/>
      <c r="F37" s="95"/>
      <c r="G37" s="95"/>
      <c r="H37" s="107"/>
      <c r="I37" s="107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7"/>
      <c r="AQ37" s="9"/>
      <c r="AR37" s="67"/>
      <c r="AS37" s="62">
        <f t="shared" si="0"/>
        <v>0</v>
      </c>
      <c r="AT37" s="60">
        <f t="shared" si="1"/>
        <v>0</v>
      </c>
    </row>
    <row r="38" spans="1:47" ht="15.75" customHeight="1" thickBot="1">
      <c r="A38" s="71">
        <v>27</v>
      </c>
      <c r="B38" s="100" t="s">
        <v>157</v>
      </c>
      <c r="C38" s="103"/>
      <c r="D38" s="5"/>
      <c r="E38" s="6"/>
      <c r="F38" s="7"/>
      <c r="G38" s="6"/>
      <c r="H38" s="107"/>
      <c r="I38" s="107"/>
      <c r="J38" s="5"/>
      <c r="K38" s="6"/>
      <c r="L38" s="6"/>
      <c r="M38" s="6"/>
      <c r="N38" s="6"/>
      <c r="O38" s="6"/>
      <c r="P38" s="95"/>
      <c r="Q38" s="8"/>
      <c r="R38" s="95"/>
      <c r="S38" s="95"/>
      <c r="T38" s="95"/>
      <c r="U38" s="95"/>
      <c r="V38" s="107"/>
      <c r="W38" s="8"/>
      <c r="X38" s="50"/>
      <c r="Y38" s="8"/>
      <c r="Z38" s="51"/>
      <c r="AA38" s="8"/>
      <c r="AB38" s="8"/>
      <c r="AC38" s="8"/>
      <c r="AD38" s="8"/>
      <c r="AE38" s="8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7"/>
      <c r="AQ38" s="9"/>
      <c r="AR38" s="67"/>
      <c r="AS38" s="62">
        <f t="shared" si="0"/>
        <v>0</v>
      </c>
      <c r="AT38" s="60">
        <f t="shared" si="1"/>
        <v>0</v>
      </c>
      <c r="AU38" s="47"/>
    </row>
    <row r="39" spans="1:47" s="47" customFormat="1" ht="15.75" customHeight="1" thickBot="1">
      <c r="A39" s="72">
        <v>28</v>
      </c>
      <c r="B39" s="114" t="s">
        <v>7</v>
      </c>
      <c r="C39" s="103"/>
      <c r="D39" s="5"/>
      <c r="E39" s="6"/>
      <c r="F39" s="95"/>
      <c r="G39" s="95"/>
      <c r="H39" s="107"/>
      <c r="I39" s="107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7"/>
      <c r="AQ39" s="9"/>
      <c r="AR39" s="67"/>
      <c r="AS39" s="62">
        <f t="shared" si="0"/>
        <v>0</v>
      </c>
      <c r="AT39" s="60">
        <f t="shared" si="1"/>
        <v>0</v>
      </c>
      <c r="AU39"/>
    </row>
    <row r="40" spans="1:46" ht="15.75" thickBot="1">
      <c r="A40" s="71">
        <v>29</v>
      </c>
      <c r="B40" s="100" t="s">
        <v>84</v>
      </c>
      <c r="C40" s="103"/>
      <c r="D40" s="5"/>
      <c r="E40" s="6"/>
      <c r="F40" s="95"/>
      <c r="G40" s="95"/>
      <c r="H40" s="107"/>
      <c r="I40" s="107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7"/>
      <c r="AQ40" s="9"/>
      <c r="AR40" s="67"/>
      <c r="AS40" s="62">
        <f t="shared" si="0"/>
        <v>0</v>
      </c>
      <c r="AT40" s="60">
        <f t="shared" si="1"/>
        <v>0</v>
      </c>
    </row>
    <row r="41" spans="1:46" ht="15.75" customHeight="1" thickBot="1">
      <c r="A41" s="71">
        <v>30</v>
      </c>
      <c r="B41" s="100" t="s">
        <v>66</v>
      </c>
      <c r="C41" s="103"/>
      <c r="D41" s="5"/>
      <c r="E41" s="6"/>
      <c r="F41" s="95"/>
      <c r="G41" s="95"/>
      <c r="H41" s="107"/>
      <c r="I41" s="107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7"/>
      <c r="AQ41" s="9"/>
      <c r="AR41" s="67"/>
      <c r="AS41" s="62">
        <f t="shared" si="0"/>
        <v>0</v>
      </c>
      <c r="AT41" s="60">
        <f t="shared" si="1"/>
        <v>0</v>
      </c>
    </row>
    <row r="42" spans="1:54" ht="15.75" customHeight="1" thickBot="1">
      <c r="A42" s="71">
        <v>31</v>
      </c>
      <c r="B42" s="100" t="s">
        <v>170</v>
      </c>
      <c r="C42" s="103"/>
      <c r="D42" s="5"/>
      <c r="E42" s="6"/>
      <c r="F42" s="95"/>
      <c r="G42" s="95"/>
      <c r="H42" s="107"/>
      <c r="I42" s="107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7"/>
      <c r="AQ42" s="9"/>
      <c r="AR42" s="67"/>
      <c r="AS42" s="62">
        <f t="shared" si="0"/>
        <v>0</v>
      </c>
      <c r="AT42" s="60">
        <f t="shared" si="1"/>
        <v>0</v>
      </c>
      <c r="BB42" t="s">
        <v>15</v>
      </c>
    </row>
    <row r="43" spans="1:46" ht="15.75" customHeight="1" thickBot="1">
      <c r="A43" s="71">
        <v>32</v>
      </c>
      <c r="B43" s="100" t="s">
        <v>96</v>
      </c>
      <c r="C43" s="103"/>
      <c r="D43" s="5"/>
      <c r="E43" s="6"/>
      <c r="F43" s="95"/>
      <c r="G43" s="95"/>
      <c r="H43" s="107"/>
      <c r="I43" s="107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8"/>
      <c r="AQ43" s="9"/>
      <c r="AR43" s="67"/>
      <c r="AS43" s="62">
        <f t="shared" si="0"/>
        <v>0</v>
      </c>
      <c r="AT43" s="60">
        <f t="shared" si="1"/>
        <v>0</v>
      </c>
    </row>
    <row r="44" spans="1:46" ht="15.75" customHeight="1" thickBot="1">
      <c r="A44" s="71">
        <v>33</v>
      </c>
      <c r="B44" s="100" t="s">
        <v>31</v>
      </c>
      <c r="C44" s="103"/>
      <c r="D44" s="5"/>
      <c r="E44" s="6"/>
      <c r="F44" s="107"/>
      <c r="G44" s="107"/>
      <c r="H44" s="107"/>
      <c r="I44" s="107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7"/>
      <c r="AQ44" s="9"/>
      <c r="AR44" s="67"/>
      <c r="AS44" s="62">
        <f t="shared" si="0"/>
        <v>0</v>
      </c>
      <c r="AT44" s="60">
        <f t="shared" si="1"/>
        <v>0</v>
      </c>
    </row>
    <row r="45" spans="1:46" ht="15.75" thickBot="1">
      <c r="A45" s="71">
        <v>34</v>
      </c>
      <c r="B45" s="100" t="s">
        <v>65</v>
      </c>
      <c r="C45" s="103"/>
      <c r="D45" s="5"/>
      <c r="E45" s="6"/>
      <c r="F45" s="95"/>
      <c r="G45" s="95"/>
      <c r="H45" s="107"/>
      <c r="I45" s="107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7"/>
      <c r="AQ45" s="9"/>
      <c r="AR45" s="67"/>
      <c r="AS45" s="62">
        <f t="shared" si="0"/>
        <v>0</v>
      </c>
      <c r="AT45" s="60">
        <f t="shared" si="1"/>
        <v>0</v>
      </c>
    </row>
    <row r="46" spans="1:46" ht="15.75" thickBot="1">
      <c r="A46" s="71">
        <v>35</v>
      </c>
      <c r="B46" s="100" t="s">
        <v>151</v>
      </c>
      <c r="C46" s="103"/>
      <c r="D46" s="5"/>
      <c r="E46" s="6"/>
      <c r="F46" s="107"/>
      <c r="G46" s="107"/>
      <c r="H46" s="107"/>
      <c r="I46" s="107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7"/>
      <c r="AQ46" s="9"/>
      <c r="AR46" s="67"/>
      <c r="AS46" s="62">
        <f t="shared" si="0"/>
        <v>0</v>
      </c>
      <c r="AT46" s="60">
        <f t="shared" si="1"/>
        <v>0</v>
      </c>
    </row>
    <row r="47" spans="1:46" ht="15.75" customHeight="1" thickBot="1">
      <c r="A47" s="71">
        <v>36</v>
      </c>
      <c r="B47" s="100" t="s">
        <v>154</v>
      </c>
      <c r="C47" s="103"/>
      <c r="D47" s="5"/>
      <c r="E47" s="6"/>
      <c r="F47" s="95"/>
      <c r="G47" s="95"/>
      <c r="H47" s="107"/>
      <c r="I47" s="107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7"/>
      <c r="AQ47" s="9"/>
      <c r="AR47" s="67"/>
      <c r="AS47" s="62">
        <f t="shared" si="0"/>
        <v>0</v>
      </c>
      <c r="AT47" s="60">
        <f t="shared" si="1"/>
        <v>0</v>
      </c>
    </row>
    <row r="48" spans="1:46" ht="15.75" customHeight="1" thickBot="1">
      <c r="A48" s="71">
        <v>37</v>
      </c>
      <c r="B48" s="100" t="s">
        <v>20</v>
      </c>
      <c r="C48" s="103"/>
      <c r="D48" s="5"/>
      <c r="E48" s="6"/>
      <c r="F48" s="7"/>
      <c r="G48" s="6"/>
      <c r="H48" s="107"/>
      <c r="I48" s="107"/>
      <c r="J48" s="5"/>
      <c r="K48" s="6"/>
      <c r="L48" s="7"/>
      <c r="M48" s="6"/>
      <c r="N48" s="6"/>
      <c r="O48" s="6"/>
      <c r="P48" s="5"/>
      <c r="Q48" s="8"/>
      <c r="R48" s="95"/>
      <c r="S48" s="95"/>
      <c r="T48" s="95"/>
      <c r="U48" s="95"/>
      <c r="V48" s="7"/>
      <c r="W48" s="8"/>
      <c r="X48" s="50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7"/>
      <c r="AQ48" s="9"/>
      <c r="AR48" s="67"/>
      <c r="AS48" s="62">
        <f t="shared" si="0"/>
        <v>0</v>
      </c>
      <c r="AT48" s="60">
        <f t="shared" si="1"/>
        <v>0</v>
      </c>
    </row>
    <row r="49" spans="1:46" ht="15.75" thickBot="1">
      <c r="A49" s="71">
        <v>38</v>
      </c>
      <c r="B49" s="100" t="s">
        <v>153</v>
      </c>
      <c r="C49" s="103"/>
      <c r="D49" s="5"/>
      <c r="E49" s="6"/>
      <c r="F49" s="7"/>
      <c r="G49" s="6"/>
      <c r="H49" s="107"/>
      <c r="I49" s="107"/>
      <c r="J49" s="5"/>
      <c r="K49" s="6"/>
      <c r="L49" s="6"/>
      <c r="M49" s="6"/>
      <c r="N49" s="6"/>
      <c r="O49" s="6"/>
      <c r="P49" s="5"/>
      <c r="Q49" s="8"/>
      <c r="R49" s="5"/>
      <c r="S49" s="8"/>
      <c r="T49" s="5"/>
      <c r="U49" s="8"/>
      <c r="V49" s="7"/>
      <c r="W49" s="8"/>
      <c r="X49" s="50"/>
      <c r="Y49" s="8"/>
      <c r="Z49" s="51"/>
      <c r="AA49" s="8"/>
      <c r="AB49" s="8"/>
      <c r="AC49" s="8"/>
      <c r="AD49" s="8"/>
      <c r="AE49" s="8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7"/>
      <c r="AQ49" s="9"/>
      <c r="AR49" s="67"/>
      <c r="AS49" s="62">
        <f t="shared" si="0"/>
        <v>0</v>
      </c>
      <c r="AT49" s="60">
        <f t="shared" si="1"/>
        <v>0</v>
      </c>
    </row>
    <row r="50" spans="1:46" ht="15.75" customHeight="1" thickBot="1">
      <c r="A50" s="71">
        <v>39</v>
      </c>
      <c r="B50" s="104" t="s">
        <v>175</v>
      </c>
      <c r="C50" s="105"/>
      <c r="D50" s="5"/>
      <c r="E50" s="6"/>
      <c r="F50" s="95"/>
      <c r="G50" s="95"/>
      <c r="H50" s="107"/>
      <c r="I50" s="107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7"/>
      <c r="AQ50" s="9"/>
      <c r="AR50" s="67"/>
      <c r="AS50" s="62">
        <f t="shared" si="0"/>
        <v>0</v>
      </c>
      <c r="AT50" s="60">
        <f t="shared" si="1"/>
        <v>0</v>
      </c>
    </row>
    <row r="51" spans="1:46" ht="15.75" thickBot="1">
      <c r="A51" s="71">
        <v>40</v>
      </c>
      <c r="B51" s="100" t="s">
        <v>166</v>
      </c>
      <c r="C51" s="103"/>
      <c r="D51" s="5"/>
      <c r="E51" s="6"/>
      <c r="F51" s="7"/>
      <c r="G51" s="6"/>
      <c r="H51" s="107"/>
      <c r="I51" s="107"/>
      <c r="J51" s="5"/>
      <c r="K51" s="6"/>
      <c r="L51" s="6"/>
      <c r="M51" s="6"/>
      <c r="N51" s="6"/>
      <c r="O51" s="6"/>
      <c r="P51" s="107"/>
      <c r="Q51" s="8"/>
      <c r="R51" s="5"/>
      <c r="S51" s="8"/>
      <c r="T51" s="5"/>
      <c r="U51" s="8"/>
      <c r="V51" s="7"/>
      <c r="W51" s="8"/>
      <c r="X51" s="50"/>
      <c r="Y51" s="8"/>
      <c r="Z51" s="51"/>
      <c r="AA51" s="8"/>
      <c r="AB51" s="8"/>
      <c r="AC51" s="8"/>
      <c r="AD51" s="8"/>
      <c r="AE51" s="8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7"/>
      <c r="AQ51" s="9"/>
      <c r="AR51" s="67"/>
      <c r="AS51" s="62">
        <f t="shared" si="0"/>
        <v>0</v>
      </c>
      <c r="AT51" s="60">
        <f t="shared" si="1"/>
        <v>0</v>
      </c>
    </row>
    <row r="52" spans="1:46" ht="15.75" thickBot="1">
      <c r="A52" s="71">
        <v>41</v>
      </c>
      <c r="B52" s="100" t="s">
        <v>155</v>
      </c>
      <c r="C52" s="103"/>
      <c r="D52" s="5"/>
      <c r="E52" s="6"/>
      <c r="F52" s="7"/>
      <c r="G52" s="6"/>
      <c r="H52" s="107"/>
      <c r="I52" s="107"/>
      <c r="J52" s="5"/>
      <c r="K52" s="6"/>
      <c r="L52" s="6"/>
      <c r="M52" s="6"/>
      <c r="N52" s="6"/>
      <c r="O52" s="6"/>
      <c r="P52" s="5"/>
      <c r="Q52" s="8"/>
      <c r="R52" s="99"/>
      <c r="S52" s="8"/>
      <c r="T52" s="5"/>
      <c r="U52" s="8"/>
      <c r="V52" s="7"/>
      <c r="W52" s="8"/>
      <c r="X52" s="50"/>
      <c r="Y52" s="8"/>
      <c r="Z52" s="51"/>
      <c r="AA52" s="8"/>
      <c r="AB52" s="8"/>
      <c r="AC52" s="8"/>
      <c r="AD52" s="8"/>
      <c r="AE52" s="8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7"/>
      <c r="AQ52" s="9"/>
      <c r="AR52" s="67"/>
      <c r="AS52" s="62">
        <f t="shared" si="0"/>
        <v>0</v>
      </c>
      <c r="AT52" s="60">
        <f t="shared" si="1"/>
        <v>0</v>
      </c>
    </row>
    <row r="53" spans="1:46" ht="15.75" thickBot="1">
      <c r="A53" s="71">
        <v>42</v>
      </c>
      <c r="B53" s="100" t="s">
        <v>39</v>
      </c>
      <c r="C53" s="103"/>
      <c r="D53" s="5"/>
      <c r="E53" s="6"/>
      <c r="F53" s="7"/>
      <c r="G53" s="6"/>
      <c r="H53" s="107"/>
      <c r="I53" s="107"/>
      <c r="J53" s="5"/>
      <c r="K53" s="6"/>
      <c r="L53" s="6"/>
      <c r="M53" s="6"/>
      <c r="N53" s="6"/>
      <c r="O53" s="6"/>
      <c r="P53" s="5"/>
      <c r="Q53" s="8"/>
      <c r="R53" s="5"/>
      <c r="S53" s="8"/>
      <c r="T53" s="5"/>
      <c r="U53" s="8"/>
      <c r="V53" s="7"/>
      <c r="W53" s="8"/>
      <c r="X53" s="50"/>
      <c r="Y53" s="8"/>
      <c r="Z53" s="8"/>
      <c r="AA53" s="8"/>
      <c r="AB53" s="8"/>
      <c r="AC53" s="8"/>
      <c r="AD53" s="8"/>
      <c r="AE53" s="8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7"/>
      <c r="AQ53" s="9"/>
      <c r="AR53" s="67"/>
      <c r="AS53" s="62">
        <f t="shared" si="0"/>
        <v>0</v>
      </c>
      <c r="AT53" s="60">
        <f t="shared" si="1"/>
        <v>0</v>
      </c>
    </row>
    <row r="54" spans="1:46" ht="15.75" thickBot="1">
      <c r="A54" s="71">
        <v>43</v>
      </c>
      <c r="B54" s="100" t="s">
        <v>177</v>
      </c>
      <c r="C54" s="103"/>
      <c r="D54" s="5"/>
      <c r="E54" s="6"/>
      <c r="F54" s="7"/>
      <c r="G54" s="6"/>
      <c r="H54" s="107"/>
      <c r="I54" s="107"/>
      <c r="J54" s="5"/>
      <c r="K54" s="6"/>
      <c r="L54" s="7"/>
      <c r="M54" s="6"/>
      <c r="N54" s="6"/>
      <c r="O54" s="6"/>
      <c r="P54" s="5"/>
      <c r="Q54" s="8"/>
      <c r="R54" s="5"/>
      <c r="S54" s="8"/>
      <c r="T54" s="5"/>
      <c r="U54" s="8"/>
      <c r="V54" s="7"/>
      <c r="W54" s="8"/>
      <c r="X54" s="50"/>
      <c r="Y54" s="8"/>
      <c r="Z54" s="51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17"/>
      <c r="AQ54" s="9"/>
      <c r="AR54" s="67"/>
      <c r="AS54" s="62">
        <f t="shared" si="0"/>
        <v>0</v>
      </c>
      <c r="AT54" s="60">
        <f t="shared" si="1"/>
        <v>0</v>
      </c>
    </row>
    <row r="55" spans="1:46" ht="15.75" thickBot="1">
      <c r="A55" s="71">
        <v>44</v>
      </c>
      <c r="B55" s="100" t="s">
        <v>180</v>
      </c>
      <c r="C55" s="103"/>
      <c r="D55" s="5"/>
      <c r="E55" s="6"/>
      <c r="F55" s="95"/>
      <c r="G55" s="95"/>
      <c r="H55" s="107"/>
      <c r="I55" s="107"/>
      <c r="J55" s="95"/>
      <c r="K55" s="95"/>
      <c r="L55" s="95"/>
      <c r="M55" s="95"/>
      <c r="N55" s="95"/>
      <c r="O55" s="95"/>
      <c r="P55" s="6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7"/>
      <c r="AQ55" s="9"/>
      <c r="AR55" s="67"/>
      <c r="AS55" s="62">
        <f t="shared" si="0"/>
        <v>0</v>
      </c>
      <c r="AT55" s="60">
        <f t="shared" si="1"/>
        <v>0</v>
      </c>
    </row>
    <row r="56" spans="1:46" ht="15.75" thickBot="1">
      <c r="A56" s="71">
        <v>46</v>
      </c>
      <c r="B56" s="100" t="s">
        <v>181</v>
      </c>
      <c r="C56" s="102"/>
      <c r="D56" s="5"/>
      <c r="E56" s="6"/>
      <c r="F56" s="95"/>
      <c r="G56" s="95"/>
      <c r="H56" s="107"/>
      <c r="I56" s="107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7"/>
      <c r="AQ56" s="9"/>
      <c r="AR56" s="67"/>
      <c r="AS56" s="62">
        <f t="shared" si="0"/>
        <v>0</v>
      </c>
      <c r="AT56" s="60">
        <f t="shared" si="1"/>
        <v>0</v>
      </c>
    </row>
    <row r="57" spans="1:46" ht="14.25" customHeight="1" thickBot="1">
      <c r="A57" s="71">
        <v>47</v>
      </c>
      <c r="B57" s="100" t="s">
        <v>64</v>
      </c>
      <c r="C57" s="103"/>
      <c r="D57" s="5"/>
      <c r="E57" s="6"/>
      <c r="F57" s="107"/>
      <c r="G57" s="107"/>
      <c r="H57" s="107"/>
      <c r="I57" s="107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7"/>
      <c r="AQ57" s="9"/>
      <c r="AR57" s="67"/>
      <c r="AS57" s="62">
        <f t="shared" si="0"/>
        <v>0</v>
      </c>
      <c r="AT57" s="60">
        <f t="shared" si="1"/>
        <v>0</v>
      </c>
    </row>
    <row r="58" spans="1:46" ht="15.75" thickBot="1">
      <c r="A58" s="71">
        <v>48</v>
      </c>
      <c r="B58" s="100" t="s">
        <v>97</v>
      </c>
      <c r="C58" s="103"/>
      <c r="D58" s="5"/>
      <c r="E58" s="6"/>
      <c r="F58" s="95"/>
      <c r="G58" s="95"/>
      <c r="H58" s="107"/>
      <c r="I58" s="107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7"/>
      <c r="AQ58" s="9"/>
      <c r="AR58" s="67"/>
      <c r="AS58" s="62">
        <f t="shared" si="0"/>
        <v>0</v>
      </c>
      <c r="AT58" s="60">
        <f t="shared" si="1"/>
        <v>0</v>
      </c>
    </row>
    <row r="59" spans="1:46" ht="15.75" thickBot="1">
      <c r="A59" s="71">
        <v>49</v>
      </c>
      <c r="B59" s="100" t="s">
        <v>21</v>
      </c>
      <c r="C59" s="103"/>
      <c r="D59" s="5"/>
      <c r="E59" s="6"/>
      <c r="F59" s="7"/>
      <c r="G59" s="6"/>
      <c r="H59" s="107"/>
      <c r="I59" s="107"/>
      <c r="J59" s="5"/>
      <c r="K59" s="6"/>
      <c r="L59" s="6"/>
      <c r="M59" s="6"/>
      <c r="N59" s="6"/>
      <c r="O59" s="6"/>
      <c r="P59" s="5"/>
      <c r="Q59" s="8"/>
      <c r="R59" s="5"/>
      <c r="S59" s="8"/>
      <c r="T59" s="5"/>
      <c r="U59" s="8"/>
      <c r="V59" s="7"/>
      <c r="W59" s="8"/>
      <c r="X59" s="99"/>
      <c r="Y59" s="8"/>
      <c r="Z59" s="51"/>
      <c r="AA59" s="8"/>
      <c r="AB59" s="8"/>
      <c r="AC59" s="8"/>
      <c r="AD59" s="8"/>
      <c r="AE59" s="8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97"/>
      <c r="AQ59" s="9"/>
      <c r="AR59" s="67"/>
      <c r="AS59" s="62">
        <f t="shared" si="0"/>
        <v>0</v>
      </c>
      <c r="AT59" s="60">
        <f t="shared" si="1"/>
        <v>0</v>
      </c>
    </row>
    <row r="60" spans="1:46" ht="15.75" thickBot="1">
      <c r="A60" s="71">
        <v>50</v>
      </c>
      <c r="B60" s="100" t="s">
        <v>152</v>
      </c>
      <c r="C60" s="103"/>
      <c r="D60" s="5"/>
      <c r="E60" s="6"/>
      <c r="F60" s="95"/>
      <c r="G60" s="95"/>
      <c r="H60" s="107"/>
      <c r="I60" s="107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7"/>
      <c r="AQ60" s="9"/>
      <c r="AR60" s="67"/>
      <c r="AS60" s="62">
        <f aca="true" t="shared" si="2" ref="AS60:AS75">AT60-AR60</f>
        <v>0</v>
      </c>
      <c r="AT60" s="60">
        <f aca="true" t="shared" si="3" ref="AT60:AT75">E60+G60+I60+K60+M60+O60+Q60+S60+U60+W60+Y60+AA60+AC60+AE60+AK60+AP60+AM60</f>
        <v>0</v>
      </c>
    </row>
    <row r="61" spans="1:46" ht="15.75" thickBot="1">
      <c r="A61" s="71">
        <v>51</v>
      </c>
      <c r="B61" s="100" t="s">
        <v>156</v>
      </c>
      <c r="C61" s="103"/>
      <c r="D61" s="5"/>
      <c r="E61" s="6"/>
      <c r="F61" s="7"/>
      <c r="G61" s="6"/>
      <c r="H61" s="107"/>
      <c r="I61" s="107"/>
      <c r="J61" s="5"/>
      <c r="K61" s="6"/>
      <c r="L61" s="6"/>
      <c r="M61" s="6"/>
      <c r="N61" s="6"/>
      <c r="O61" s="6"/>
      <c r="P61" s="95"/>
      <c r="Q61" s="8"/>
      <c r="R61" s="95"/>
      <c r="S61" s="95"/>
      <c r="T61" s="95"/>
      <c r="U61" s="95"/>
      <c r="V61" s="7"/>
      <c r="W61" s="8"/>
      <c r="X61" s="50"/>
      <c r="Y61" s="8"/>
      <c r="Z61" s="51"/>
      <c r="AA61" s="8"/>
      <c r="AB61" s="8"/>
      <c r="AC61" s="8"/>
      <c r="AD61" s="8"/>
      <c r="AE61" s="8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7"/>
      <c r="AQ61" s="9"/>
      <c r="AR61" s="67"/>
      <c r="AS61" s="62">
        <f t="shared" si="2"/>
        <v>0</v>
      </c>
      <c r="AT61" s="60">
        <f t="shared" si="3"/>
        <v>0</v>
      </c>
    </row>
    <row r="62" spans="1:46" ht="15.75" thickBot="1">
      <c r="A62" s="71">
        <v>52</v>
      </c>
      <c r="B62" s="100" t="s">
        <v>67</v>
      </c>
      <c r="C62" s="102"/>
      <c r="D62" s="5"/>
      <c r="E62" s="6"/>
      <c r="F62" s="95"/>
      <c r="G62" s="95"/>
      <c r="H62" s="107"/>
      <c r="I62" s="107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7"/>
      <c r="AQ62" s="9"/>
      <c r="AR62" s="67"/>
      <c r="AS62" s="62">
        <f t="shared" si="2"/>
        <v>0</v>
      </c>
      <c r="AT62" s="60">
        <f t="shared" si="3"/>
        <v>0</v>
      </c>
    </row>
    <row r="63" spans="1:46" ht="15.75" thickBot="1">
      <c r="A63" s="71">
        <v>53</v>
      </c>
      <c r="B63" s="100" t="s">
        <v>40</v>
      </c>
      <c r="C63" s="103"/>
      <c r="D63" s="5"/>
      <c r="E63" s="6"/>
      <c r="F63" s="7"/>
      <c r="G63" s="6"/>
      <c r="H63" s="107"/>
      <c r="I63" s="107"/>
      <c r="J63" s="5"/>
      <c r="K63" s="6"/>
      <c r="L63" s="7"/>
      <c r="M63" s="6"/>
      <c r="N63" s="6"/>
      <c r="O63" s="6"/>
      <c r="P63" s="5"/>
      <c r="Q63" s="8"/>
      <c r="R63" s="5"/>
      <c r="S63" s="8"/>
      <c r="T63" s="5"/>
      <c r="U63" s="8"/>
      <c r="V63" s="7"/>
      <c r="W63" s="8"/>
      <c r="X63" s="50"/>
      <c r="Y63" s="8"/>
      <c r="Z63" s="51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7"/>
      <c r="AQ63" s="9"/>
      <c r="AR63" s="67"/>
      <c r="AS63" s="62">
        <f t="shared" si="2"/>
        <v>0</v>
      </c>
      <c r="AT63" s="60">
        <f t="shared" si="3"/>
        <v>0</v>
      </c>
    </row>
    <row r="64" spans="1:46" ht="15.75" thickBot="1">
      <c r="A64" s="71">
        <v>54</v>
      </c>
      <c r="B64" s="100" t="s">
        <v>61</v>
      </c>
      <c r="C64" s="103"/>
      <c r="D64" s="5"/>
      <c r="E64" s="6"/>
      <c r="F64" s="7"/>
      <c r="G64" s="6"/>
      <c r="H64" s="107"/>
      <c r="I64" s="107"/>
      <c r="J64" s="5"/>
      <c r="K64" s="6"/>
      <c r="L64" s="6"/>
      <c r="M64" s="6"/>
      <c r="N64" s="6"/>
      <c r="O64" s="6"/>
      <c r="P64" s="5"/>
      <c r="Q64" s="8"/>
      <c r="R64" s="5"/>
      <c r="S64" s="8"/>
      <c r="T64" s="5"/>
      <c r="U64" s="8"/>
      <c r="V64" s="7"/>
      <c r="W64" s="8"/>
      <c r="X64" s="50"/>
      <c r="Y64" s="8"/>
      <c r="Z64" s="51"/>
      <c r="AA64" s="8"/>
      <c r="AB64" s="8"/>
      <c r="AC64" s="8"/>
      <c r="AD64" s="8"/>
      <c r="AE64" s="8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7"/>
      <c r="AQ64" s="9"/>
      <c r="AR64" s="67"/>
      <c r="AS64" s="62">
        <f t="shared" si="2"/>
        <v>0</v>
      </c>
      <c r="AT64" s="60">
        <f t="shared" si="3"/>
        <v>0</v>
      </c>
    </row>
    <row r="65" spans="1:46" ht="15.75" thickBot="1">
      <c r="A65" s="71">
        <v>55</v>
      </c>
      <c r="B65" s="186" t="s">
        <v>189</v>
      </c>
      <c r="C65" s="187"/>
      <c r="D65" s="5"/>
      <c r="E65" s="6"/>
      <c r="F65" s="6"/>
      <c r="G65" s="6"/>
      <c r="H65" s="107"/>
      <c r="I65" s="107"/>
      <c r="J65" s="5"/>
      <c r="K65" s="6"/>
      <c r="L65" s="6"/>
      <c r="M65" s="6"/>
      <c r="N65" s="6"/>
      <c r="O65" s="6"/>
      <c r="P65" s="5"/>
      <c r="Q65" s="8"/>
      <c r="R65" s="5"/>
      <c r="S65" s="8"/>
      <c r="T65" s="5"/>
      <c r="U65" s="8"/>
      <c r="V65" s="7"/>
      <c r="W65" s="8"/>
      <c r="X65" s="50"/>
      <c r="Y65" s="8"/>
      <c r="Z65" s="51"/>
      <c r="AA65" s="8"/>
      <c r="AB65" s="8"/>
      <c r="AC65" s="8"/>
      <c r="AD65" s="8"/>
      <c r="AE65" s="8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7"/>
      <c r="AQ65" s="9"/>
      <c r="AR65" s="67"/>
      <c r="AS65" s="62">
        <f t="shared" si="2"/>
        <v>0</v>
      </c>
      <c r="AT65" s="60">
        <f t="shared" si="3"/>
        <v>0</v>
      </c>
    </row>
    <row r="66" spans="1:46" ht="15.75" thickBot="1">
      <c r="A66" s="71">
        <v>56</v>
      </c>
      <c r="B66" s="100" t="s">
        <v>8</v>
      </c>
      <c r="C66" s="103"/>
      <c r="D66" s="5"/>
      <c r="E66" s="6"/>
      <c r="F66" s="7"/>
      <c r="G66" s="6"/>
      <c r="H66" s="107"/>
      <c r="I66" s="107"/>
      <c r="J66" s="5"/>
      <c r="K66" s="6"/>
      <c r="L66" s="6"/>
      <c r="M66" s="6"/>
      <c r="N66" s="6"/>
      <c r="O66" s="6"/>
      <c r="P66" s="5"/>
      <c r="Q66" s="8"/>
      <c r="R66" s="5"/>
      <c r="S66" s="8"/>
      <c r="T66" s="5"/>
      <c r="U66" s="8"/>
      <c r="V66" s="7"/>
      <c r="W66" s="8"/>
      <c r="X66" s="50"/>
      <c r="Y66" s="8"/>
      <c r="Z66" s="51"/>
      <c r="AA66" s="8"/>
      <c r="AB66" s="8"/>
      <c r="AC66" s="8"/>
      <c r="AD66" s="8"/>
      <c r="AE66" s="8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7"/>
      <c r="AQ66" s="9"/>
      <c r="AR66" s="67"/>
      <c r="AS66" s="62">
        <f t="shared" si="2"/>
        <v>0</v>
      </c>
      <c r="AT66" s="60">
        <f t="shared" si="3"/>
        <v>0</v>
      </c>
    </row>
    <row r="67" spans="1:46" ht="15.75" thickBot="1">
      <c r="A67" s="71">
        <v>57</v>
      </c>
      <c r="B67" s="100" t="s">
        <v>10</v>
      </c>
      <c r="C67" s="103"/>
      <c r="D67" s="5"/>
      <c r="E67" s="6"/>
      <c r="F67" s="7"/>
      <c r="G67" s="6"/>
      <c r="H67" s="107"/>
      <c r="I67" s="107"/>
      <c r="J67" s="5"/>
      <c r="K67" s="6"/>
      <c r="L67" s="6"/>
      <c r="M67" s="6"/>
      <c r="N67" s="6"/>
      <c r="O67" s="6"/>
      <c r="P67" s="5"/>
      <c r="Q67" s="8"/>
      <c r="R67" s="5"/>
      <c r="S67" s="8"/>
      <c r="T67" s="5"/>
      <c r="U67" s="8"/>
      <c r="V67" s="7"/>
      <c r="W67" s="8"/>
      <c r="X67" s="50"/>
      <c r="Y67" s="8"/>
      <c r="Z67" s="51"/>
      <c r="AA67" s="8"/>
      <c r="AB67" s="8"/>
      <c r="AC67" s="8"/>
      <c r="AD67" s="8"/>
      <c r="AE67" s="8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7"/>
      <c r="AQ67" s="9"/>
      <c r="AR67" s="67"/>
      <c r="AS67" s="62">
        <f t="shared" si="2"/>
        <v>0</v>
      </c>
      <c r="AT67" s="60">
        <f t="shared" si="3"/>
        <v>0</v>
      </c>
    </row>
    <row r="68" spans="1:46" ht="15.75" thickBot="1">
      <c r="A68" s="71">
        <v>58</v>
      </c>
      <c r="B68" s="100" t="s">
        <v>188</v>
      </c>
      <c r="C68" s="103"/>
      <c r="D68" s="5"/>
      <c r="E68" s="6"/>
      <c r="F68" s="6"/>
      <c r="G68" s="6"/>
      <c r="H68" s="107"/>
      <c r="I68" s="107"/>
      <c r="J68" s="5"/>
      <c r="K68" s="6"/>
      <c r="L68" s="6"/>
      <c r="M68" s="6"/>
      <c r="N68" s="6"/>
      <c r="O68" s="6"/>
      <c r="P68" s="5"/>
      <c r="Q68" s="8"/>
      <c r="R68" s="5"/>
      <c r="S68" s="8"/>
      <c r="T68" s="5"/>
      <c r="U68" s="8"/>
      <c r="V68" s="7"/>
      <c r="W68" s="8"/>
      <c r="X68" s="50"/>
      <c r="Y68" s="8"/>
      <c r="Z68" s="51"/>
      <c r="AA68" s="8"/>
      <c r="AB68" s="8"/>
      <c r="AC68" s="8"/>
      <c r="AD68" s="8"/>
      <c r="AE68" s="8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7"/>
      <c r="AQ68" s="9"/>
      <c r="AR68" s="67"/>
      <c r="AS68" s="62">
        <f t="shared" si="2"/>
        <v>0</v>
      </c>
      <c r="AT68" s="60">
        <f t="shared" si="3"/>
        <v>0</v>
      </c>
    </row>
    <row r="69" spans="1:46" ht="15.75" thickBot="1">
      <c r="A69" s="71">
        <v>59</v>
      </c>
      <c r="B69" s="100" t="s">
        <v>27</v>
      </c>
      <c r="C69" s="103"/>
      <c r="D69" s="5"/>
      <c r="E69" s="6"/>
      <c r="F69" s="7"/>
      <c r="G69" s="6"/>
      <c r="H69" s="107"/>
      <c r="I69" s="107"/>
      <c r="J69" s="5"/>
      <c r="K69" s="6"/>
      <c r="L69" s="6"/>
      <c r="M69" s="6"/>
      <c r="N69" s="6"/>
      <c r="O69" s="6"/>
      <c r="P69" s="5"/>
      <c r="Q69" s="8"/>
      <c r="R69" s="5"/>
      <c r="S69" s="8"/>
      <c r="T69" s="5"/>
      <c r="U69" s="8"/>
      <c r="V69" s="7"/>
      <c r="W69" s="8"/>
      <c r="X69" s="50"/>
      <c r="Y69" s="8"/>
      <c r="Z69" s="51"/>
      <c r="AA69" s="8"/>
      <c r="AB69" s="8"/>
      <c r="AC69" s="8"/>
      <c r="AD69" s="8"/>
      <c r="AE69" s="8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7"/>
      <c r="AQ69" s="9"/>
      <c r="AR69" s="67"/>
      <c r="AS69" s="62">
        <f t="shared" si="2"/>
        <v>0</v>
      </c>
      <c r="AT69" s="60">
        <f t="shared" si="3"/>
        <v>0</v>
      </c>
    </row>
    <row r="70" spans="1:46" ht="15.75" thickBot="1">
      <c r="A70" s="71">
        <v>60</v>
      </c>
      <c r="B70" s="100" t="s">
        <v>41</v>
      </c>
      <c r="C70" s="103"/>
      <c r="D70" s="5"/>
      <c r="E70" s="6"/>
      <c r="F70" s="7"/>
      <c r="G70" s="6"/>
      <c r="H70" s="107"/>
      <c r="I70" s="107"/>
      <c r="J70" s="5"/>
      <c r="K70" s="6"/>
      <c r="L70" s="6"/>
      <c r="M70" s="6"/>
      <c r="N70" s="6"/>
      <c r="O70" s="6"/>
      <c r="P70" s="5"/>
      <c r="Q70" s="8"/>
      <c r="R70" s="5"/>
      <c r="S70" s="8"/>
      <c r="T70" s="5"/>
      <c r="U70" s="8"/>
      <c r="V70" s="7"/>
      <c r="W70" s="8"/>
      <c r="X70" s="50"/>
      <c r="Y70" s="8"/>
      <c r="Z70" s="51"/>
      <c r="AA70" s="8"/>
      <c r="AB70" s="8"/>
      <c r="AC70" s="8"/>
      <c r="AD70" s="8"/>
      <c r="AE70" s="8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7"/>
      <c r="AQ70" s="9"/>
      <c r="AR70" s="67"/>
      <c r="AS70" s="62">
        <f t="shared" si="2"/>
        <v>0</v>
      </c>
      <c r="AT70" s="60">
        <f t="shared" si="3"/>
        <v>0</v>
      </c>
    </row>
    <row r="71" spans="1:46" ht="15.75" thickBot="1">
      <c r="A71" s="71">
        <v>61</v>
      </c>
      <c r="B71" s="100" t="s">
        <v>18</v>
      </c>
      <c r="C71" s="103"/>
      <c r="D71" s="5"/>
      <c r="E71" s="6"/>
      <c r="F71" s="7"/>
      <c r="G71" s="6"/>
      <c r="H71" s="107"/>
      <c r="I71" s="107"/>
      <c r="J71" s="5"/>
      <c r="K71" s="6"/>
      <c r="L71" s="6"/>
      <c r="M71" s="6"/>
      <c r="N71" s="6"/>
      <c r="O71" s="6"/>
      <c r="P71" s="5"/>
      <c r="Q71" s="8"/>
      <c r="R71" s="5"/>
      <c r="S71" s="8"/>
      <c r="T71" s="5"/>
      <c r="U71" s="8"/>
      <c r="V71" s="7"/>
      <c r="W71" s="8"/>
      <c r="X71" s="50"/>
      <c r="Y71" s="8"/>
      <c r="Z71" s="51"/>
      <c r="AA71" s="8"/>
      <c r="AB71" s="8"/>
      <c r="AC71" s="8"/>
      <c r="AD71" s="8"/>
      <c r="AE71" s="8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7"/>
      <c r="AQ71" s="9"/>
      <c r="AR71" s="67"/>
      <c r="AS71" s="62">
        <f t="shared" si="2"/>
        <v>0</v>
      </c>
      <c r="AT71" s="60">
        <f t="shared" si="3"/>
        <v>0</v>
      </c>
    </row>
    <row r="72" spans="1:46" ht="15.75" thickBot="1">
      <c r="A72" s="71">
        <v>62</v>
      </c>
      <c r="B72" s="100" t="s">
        <v>12</v>
      </c>
      <c r="C72" s="103"/>
      <c r="D72" s="5"/>
      <c r="E72" s="6"/>
      <c r="F72" s="7"/>
      <c r="G72" s="6"/>
      <c r="H72" s="107"/>
      <c r="I72" s="107"/>
      <c r="J72" s="5"/>
      <c r="K72" s="6"/>
      <c r="L72" s="6"/>
      <c r="M72" s="6"/>
      <c r="N72" s="6"/>
      <c r="O72" s="6"/>
      <c r="P72" s="5"/>
      <c r="Q72" s="8"/>
      <c r="R72" s="5"/>
      <c r="S72" s="8"/>
      <c r="T72" s="5"/>
      <c r="U72" s="8"/>
      <c r="V72" s="7"/>
      <c r="W72" s="8"/>
      <c r="X72" s="50"/>
      <c r="Y72" s="8"/>
      <c r="Z72" s="51"/>
      <c r="AA72" s="8"/>
      <c r="AB72" s="8"/>
      <c r="AC72" s="8"/>
      <c r="AD72" s="8"/>
      <c r="AE72" s="8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7"/>
      <c r="AQ72" s="9"/>
      <c r="AR72" s="67"/>
      <c r="AS72" s="62">
        <f t="shared" si="2"/>
        <v>0</v>
      </c>
      <c r="AT72" s="60">
        <f t="shared" si="3"/>
        <v>0</v>
      </c>
    </row>
    <row r="73" spans="1:46" ht="15.75" thickBot="1">
      <c r="A73" s="71">
        <v>63</v>
      </c>
      <c r="B73" s="100" t="s">
        <v>11</v>
      </c>
      <c r="C73" s="103"/>
      <c r="D73" s="5"/>
      <c r="E73" s="6"/>
      <c r="F73" s="7"/>
      <c r="G73" s="6"/>
      <c r="H73" s="107"/>
      <c r="I73" s="107"/>
      <c r="J73" s="5"/>
      <c r="K73" s="6"/>
      <c r="L73" s="6"/>
      <c r="M73" s="6"/>
      <c r="N73" s="6"/>
      <c r="O73" s="6"/>
      <c r="P73" s="5"/>
      <c r="Q73" s="8"/>
      <c r="R73" s="5"/>
      <c r="S73" s="8"/>
      <c r="T73" s="5"/>
      <c r="U73" s="8"/>
      <c r="V73" s="7"/>
      <c r="W73" s="8"/>
      <c r="X73" s="50"/>
      <c r="Y73" s="8"/>
      <c r="Z73" s="51"/>
      <c r="AA73" s="8"/>
      <c r="AB73" s="8"/>
      <c r="AC73" s="8"/>
      <c r="AD73" s="8"/>
      <c r="AE73" s="8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7"/>
      <c r="AQ73" s="9"/>
      <c r="AR73" s="67"/>
      <c r="AS73" s="62">
        <f t="shared" si="2"/>
        <v>0</v>
      </c>
      <c r="AT73" s="60">
        <f t="shared" si="3"/>
        <v>0</v>
      </c>
    </row>
    <row r="74" spans="1:46" ht="15.75" thickBot="1">
      <c r="A74" s="71">
        <v>64</v>
      </c>
      <c r="B74" s="100" t="s">
        <v>28</v>
      </c>
      <c r="C74" s="103"/>
      <c r="D74" s="5"/>
      <c r="E74" s="6"/>
      <c r="F74" s="7"/>
      <c r="G74" s="6"/>
      <c r="H74" s="107"/>
      <c r="I74" s="107"/>
      <c r="J74" s="5"/>
      <c r="K74" s="6"/>
      <c r="L74" s="6"/>
      <c r="M74" s="6"/>
      <c r="N74" s="6"/>
      <c r="O74" s="6"/>
      <c r="P74" s="5"/>
      <c r="Q74" s="8"/>
      <c r="R74" s="5"/>
      <c r="S74" s="8"/>
      <c r="T74" s="5"/>
      <c r="U74" s="8"/>
      <c r="V74" s="7"/>
      <c r="W74" s="8"/>
      <c r="X74" s="50"/>
      <c r="Y74" s="8"/>
      <c r="Z74" s="51"/>
      <c r="AA74" s="8"/>
      <c r="AB74" s="8"/>
      <c r="AC74" s="8"/>
      <c r="AD74" s="8"/>
      <c r="AE74" s="8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7"/>
      <c r="AQ74" s="9"/>
      <c r="AR74" s="67"/>
      <c r="AS74" s="62">
        <f t="shared" si="2"/>
        <v>0</v>
      </c>
      <c r="AT74" s="60">
        <f t="shared" si="3"/>
        <v>0</v>
      </c>
    </row>
    <row r="75" spans="1:46" ht="15.75" thickBot="1">
      <c r="A75" s="71">
        <v>65</v>
      </c>
      <c r="B75" s="100" t="s">
        <v>30</v>
      </c>
      <c r="C75" s="103"/>
      <c r="D75" s="5"/>
      <c r="E75" s="6"/>
      <c r="F75" s="7"/>
      <c r="G75" s="6"/>
      <c r="H75" s="107"/>
      <c r="I75" s="107"/>
      <c r="J75" s="5"/>
      <c r="K75" s="6"/>
      <c r="L75" s="6"/>
      <c r="M75" s="6"/>
      <c r="N75" s="6"/>
      <c r="O75" s="6"/>
      <c r="P75" s="5"/>
      <c r="Q75" s="8"/>
      <c r="R75" s="5"/>
      <c r="S75" s="8"/>
      <c r="T75" s="5"/>
      <c r="U75" s="8"/>
      <c r="V75" s="7"/>
      <c r="W75" s="8"/>
      <c r="X75" s="50"/>
      <c r="Y75" s="8"/>
      <c r="Z75" s="51"/>
      <c r="AA75" s="8"/>
      <c r="AB75" s="8"/>
      <c r="AC75" s="8"/>
      <c r="AD75" s="8"/>
      <c r="AE75" s="8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7"/>
      <c r="AQ75" s="9"/>
      <c r="AR75" s="67"/>
      <c r="AS75" s="62">
        <f t="shared" si="2"/>
        <v>0</v>
      </c>
      <c r="AT75" s="60">
        <f t="shared" si="3"/>
        <v>0</v>
      </c>
    </row>
    <row r="76" spans="1:46" ht="15.75" thickBot="1">
      <c r="A76" s="71">
        <v>66</v>
      </c>
      <c r="B76" s="100" t="s">
        <v>36</v>
      </c>
      <c r="C76" s="103"/>
      <c r="D76" s="5"/>
      <c r="E76" s="6"/>
      <c r="F76" s="7"/>
      <c r="G76" s="6"/>
      <c r="H76" s="107"/>
      <c r="I76" s="107"/>
      <c r="J76" s="5"/>
      <c r="K76" s="6"/>
      <c r="L76" s="6"/>
      <c r="M76" s="6"/>
      <c r="N76" s="6"/>
      <c r="O76" s="6"/>
      <c r="P76" s="5"/>
      <c r="Q76" s="8"/>
      <c r="R76" s="5"/>
      <c r="S76" s="8"/>
      <c r="T76" s="5"/>
      <c r="U76" s="8"/>
      <c r="V76" s="7"/>
      <c r="W76" s="8"/>
      <c r="X76" s="50"/>
      <c r="Y76" s="8"/>
      <c r="Z76" s="51"/>
      <c r="AA76" s="8"/>
      <c r="AB76" s="8"/>
      <c r="AC76" s="8"/>
      <c r="AD76" s="8"/>
      <c r="AE76" s="8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7"/>
      <c r="AQ76" s="9"/>
      <c r="AR76" s="67"/>
      <c r="AS76" s="62">
        <f aca="true" t="shared" si="4" ref="AS76:AS81">AT76-AR76</f>
        <v>0</v>
      </c>
      <c r="AT76" s="60">
        <f aca="true" t="shared" si="5" ref="AT76:AT81">E76+G76+I76+K76+M76+O76+Q76+S76+U76+W76+Y76+AA76+AC76+AE76+AK76+AP76+AM76</f>
        <v>0</v>
      </c>
    </row>
    <row r="77" spans="1:46" ht="15.75" thickBot="1">
      <c r="A77" s="71">
        <v>67</v>
      </c>
      <c r="B77" s="100" t="s">
        <v>37</v>
      </c>
      <c r="C77" s="103"/>
      <c r="D77" s="5"/>
      <c r="E77" s="6"/>
      <c r="F77" s="7"/>
      <c r="G77" s="6"/>
      <c r="H77" s="107"/>
      <c r="I77" s="107"/>
      <c r="J77" s="5"/>
      <c r="K77" s="6"/>
      <c r="L77" s="6"/>
      <c r="M77" s="6"/>
      <c r="N77" s="6"/>
      <c r="O77" s="6"/>
      <c r="P77" s="5"/>
      <c r="Q77" s="8"/>
      <c r="R77" s="5"/>
      <c r="S77" s="8"/>
      <c r="T77" s="5"/>
      <c r="U77" s="8"/>
      <c r="V77" s="7"/>
      <c r="W77" s="8"/>
      <c r="X77" s="50"/>
      <c r="Y77" s="8"/>
      <c r="Z77" s="51"/>
      <c r="AA77" s="8"/>
      <c r="AB77" s="8"/>
      <c r="AC77" s="8"/>
      <c r="AD77" s="8"/>
      <c r="AE77" s="8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7"/>
      <c r="AQ77" s="9"/>
      <c r="AR77" s="67"/>
      <c r="AS77" s="62">
        <f t="shared" si="4"/>
        <v>0</v>
      </c>
      <c r="AT77" s="60">
        <f t="shared" si="5"/>
        <v>0</v>
      </c>
    </row>
    <row r="78" spans="1:46" ht="15.75" thickBot="1">
      <c r="A78" s="71">
        <v>68</v>
      </c>
      <c r="B78" s="100" t="s">
        <v>38</v>
      </c>
      <c r="C78" s="103"/>
      <c r="D78" s="5"/>
      <c r="E78" s="6"/>
      <c r="F78" s="7"/>
      <c r="G78" s="6"/>
      <c r="H78" s="107"/>
      <c r="I78" s="107"/>
      <c r="J78" s="5"/>
      <c r="K78" s="6"/>
      <c r="L78" s="6"/>
      <c r="M78" s="6"/>
      <c r="N78" s="6"/>
      <c r="O78" s="6"/>
      <c r="P78" s="5"/>
      <c r="Q78" s="8"/>
      <c r="R78" s="5"/>
      <c r="S78" s="8"/>
      <c r="T78" s="5"/>
      <c r="U78" s="8"/>
      <c r="V78" s="7"/>
      <c r="W78" s="8"/>
      <c r="X78" s="50"/>
      <c r="Y78" s="8"/>
      <c r="Z78" s="51"/>
      <c r="AA78" s="8"/>
      <c r="AB78" s="8"/>
      <c r="AC78" s="8"/>
      <c r="AD78" s="8"/>
      <c r="AE78" s="8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7"/>
      <c r="AQ78" s="9"/>
      <c r="AR78" s="67"/>
      <c r="AS78" s="62">
        <f t="shared" si="4"/>
        <v>0</v>
      </c>
      <c r="AT78" s="60">
        <f t="shared" si="5"/>
        <v>0</v>
      </c>
    </row>
    <row r="79" spans="1:46" ht="15.75" thickBot="1">
      <c r="A79" s="71">
        <v>69</v>
      </c>
      <c r="B79" s="100" t="s">
        <v>22</v>
      </c>
      <c r="C79" s="103"/>
      <c r="D79" s="5"/>
      <c r="E79" s="6"/>
      <c r="F79" s="7"/>
      <c r="G79" s="6"/>
      <c r="H79" s="107"/>
      <c r="I79" s="107"/>
      <c r="J79" s="5"/>
      <c r="K79" s="6"/>
      <c r="L79" s="6"/>
      <c r="M79" s="6"/>
      <c r="N79" s="6"/>
      <c r="O79" s="6"/>
      <c r="P79" s="5"/>
      <c r="Q79" s="8"/>
      <c r="R79" s="5"/>
      <c r="S79" s="8"/>
      <c r="T79" s="5"/>
      <c r="U79" s="8"/>
      <c r="V79" s="7"/>
      <c r="W79" s="8"/>
      <c r="X79" s="50"/>
      <c r="Y79" s="8"/>
      <c r="Z79" s="51"/>
      <c r="AA79" s="8"/>
      <c r="AB79" s="8"/>
      <c r="AC79" s="8"/>
      <c r="AD79" s="8"/>
      <c r="AE79" s="8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7"/>
      <c r="AQ79" s="9"/>
      <c r="AR79" s="67"/>
      <c r="AS79" s="62">
        <f t="shared" si="4"/>
        <v>0</v>
      </c>
      <c r="AT79" s="60">
        <f t="shared" si="5"/>
        <v>0</v>
      </c>
    </row>
    <row r="80" spans="1:46" ht="15.75" thickBot="1">
      <c r="A80" s="71">
        <v>70</v>
      </c>
      <c r="B80" s="100" t="s">
        <v>17</v>
      </c>
      <c r="C80" s="103"/>
      <c r="D80" s="5"/>
      <c r="E80" s="6"/>
      <c r="F80" s="7"/>
      <c r="G80" s="6"/>
      <c r="H80" s="107"/>
      <c r="I80" s="107"/>
      <c r="J80" s="5"/>
      <c r="K80" s="6"/>
      <c r="L80" s="6"/>
      <c r="M80" s="6"/>
      <c r="N80" s="6"/>
      <c r="O80" s="6"/>
      <c r="P80" s="5"/>
      <c r="Q80" s="8"/>
      <c r="R80" s="5"/>
      <c r="S80" s="8"/>
      <c r="T80" s="5"/>
      <c r="U80" s="8"/>
      <c r="V80" s="7"/>
      <c r="W80" s="8"/>
      <c r="X80" s="50"/>
      <c r="Y80" s="8"/>
      <c r="Z80" s="51"/>
      <c r="AA80" s="8"/>
      <c r="AB80" s="8"/>
      <c r="AC80" s="8"/>
      <c r="AD80" s="8"/>
      <c r="AE80" s="8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7"/>
      <c r="AQ80" s="9"/>
      <c r="AR80" s="67"/>
      <c r="AS80" s="62">
        <f t="shared" si="4"/>
        <v>0</v>
      </c>
      <c r="AT80" s="60">
        <f t="shared" si="5"/>
        <v>0</v>
      </c>
    </row>
    <row r="81" spans="1:46" ht="15.75" thickBot="1">
      <c r="A81" s="71">
        <v>71</v>
      </c>
      <c r="B81" s="100" t="s">
        <v>16</v>
      </c>
      <c r="C81" s="103"/>
      <c r="D81" s="5"/>
      <c r="E81" s="6"/>
      <c r="F81" s="7"/>
      <c r="G81" s="6"/>
      <c r="H81" s="107"/>
      <c r="I81" s="107"/>
      <c r="J81" s="5"/>
      <c r="K81" s="6"/>
      <c r="L81" s="6"/>
      <c r="M81" s="6"/>
      <c r="N81" s="6"/>
      <c r="O81" s="6"/>
      <c r="P81" s="5"/>
      <c r="Q81" s="8"/>
      <c r="R81" s="5"/>
      <c r="S81" s="8"/>
      <c r="T81" s="5"/>
      <c r="U81" s="8"/>
      <c r="V81" s="7"/>
      <c r="W81" s="8"/>
      <c r="X81" s="50"/>
      <c r="Y81" s="8"/>
      <c r="Z81" s="51"/>
      <c r="AA81" s="8"/>
      <c r="AB81" s="8"/>
      <c r="AC81" s="8"/>
      <c r="AD81" s="8"/>
      <c r="AE81" s="8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7"/>
      <c r="AQ81" s="9"/>
      <c r="AR81" s="67"/>
      <c r="AS81" s="62">
        <f t="shared" si="4"/>
        <v>0</v>
      </c>
      <c r="AT81" s="60">
        <f t="shared" si="5"/>
        <v>0</v>
      </c>
    </row>
    <row r="82" spans="3:31" ht="12.75">
      <c r="C82" s="13"/>
      <c r="D82" s="13"/>
      <c r="E82" s="13"/>
      <c r="H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3:46" ht="12.75">
      <c r="C83" s="13"/>
      <c r="D83" s="13"/>
      <c r="E83">
        <f>SUM(E12:E82)</f>
        <v>0</v>
      </c>
      <c r="G83">
        <f>SUM(G12:G82)</f>
        <v>55</v>
      </c>
      <c r="I83">
        <f>SUM(I12:I82)</f>
        <v>56</v>
      </c>
      <c r="K83">
        <f>SUM(K12:K82)</f>
        <v>55</v>
      </c>
      <c r="M83">
        <f>SUM(M12:M82)</f>
        <v>0</v>
      </c>
      <c r="O83">
        <f>SUM(O12:O82)</f>
        <v>0</v>
      </c>
      <c r="Q83">
        <f>SUM(Q12:Q82)</f>
        <v>0</v>
      </c>
      <c r="R83" s="13"/>
      <c r="S83">
        <f>SUM(S12:S82)</f>
        <v>0</v>
      </c>
      <c r="U83">
        <f aca="true" t="shared" si="6" ref="U83:AE83">SUM(U12:U82)</f>
        <v>0</v>
      </c>
      <c r="W83">
        <f t="shared" si="6"/>
        <v>0</v>
      </c>
      <c r="Y83">
        <f t="shared" si="6"/>
        <v>0</v>
      </c>
      <c r="AA83">
        <f t="shared" si="6"/>
        <v>0</v>
      </c>
      <c r="AC83">
        <f t="shared" si="6"/>
        <v>0</v>
      </c>
      <c r="AE83">
        <f t="shared" si="6"/>
        <v>0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3:46" ht="12.75">
      <c r="C84" s="13"/>
      <c r="D84" s="13"/>
      <c r="E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3:46" ht="12.75">
      <c r="C85" s="13"/>
      <c r="D85" s="13"/>
      <c r="E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7" spans="3:24" ht="12.75">
      <c r="C87" t="s">
        <v>59</v>
      </c>
      <c r="D87" s="55"/>
      <c r="E87" s="55"/>
      <c r="F87" s="55"/>
      <c r="G87" s="55"/>
      <c r="X87" t="s">
        <v>15</v>
      </c>
    </row>
    <row r="92" spans="3:31" ht="12.75">
      <c r="C92" s="14"/>
      <c r="D92" s="14"/>
      <c r="E92" s="14"/>
      <c r="H92" s="15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ht="12.75">
      <c r="B93" t="s">
        <v>15</v>
      </c>
    </row>
    <row r="94" spans="3:5" ht="12.75">
      <c r="C94" s="125"/>
      <c r="D94" s="125"/>
      <c r="E94" s="125"/>
    </row>
    <row r="95" spans="3:5" ht="12.75">
      <c r="C95" s="125"/>
      <c r="D95" s="125"/>
      <c r="E95" s="125"/>
    </row>
    <row r="96" spans="3:5" ht="12.75">
      <c r="C96" s="125"/>
      <c r="D96" s="125"/>
      <c r="E96" s="125"/>
    </row>
    <row r="97" spans="3:5" ht="12.75">
      <c r="C97" s="125"/>
      <c r="D97" s="125"/>
      <c r="E97" s="125"/>
    </row>
  </sheetData>
  <sheetProtection/>
  <mergeCells count="49">
    <mergeCell ref="B65:C65"/>
    <mergeCell ref="AN4:AO9"/>
    <mergeCell ref="AN10:AO10"/>
    <mergeCell ref="C97:E97"/>
    <mergeCell ref="J4:K9"/>
    <mergeCell ref="AD4:AE9"/>
    <mergeCell ref="R4:S9"/>
    <mergeCell ref="L4:M9"/>
    <mergeCell ref="F4:G9"/>
    <mergeCell ref="Z4:AA9"/>
    <mergeCell ref="X4:Y9"/>
    <mergeCell ref="AJ10:AK10"/>
    <mergeCell ref="AH4:AI9"/>
    <mergeCell ref="V4:W9"/>
    <mergeCell ref="X10:Y10"/>
    <mergeCell ref="AJ4:AK9"/>
    <mergeCell ref="AF4:AG9"/>
    <mergeCell ref="AH10:AI10"/>
    <mergeCell ref="AB10:AC10"/>
    <mergeCell ref="AQ4:AT9"/>
    <mergeCell ref="T4:U9"/>
    <mergeCell ref="AL10:AM10"/>
    <mergeCell ref="V10:W10"/>
    <mergeCell ref="AQ10:AT10"/>
    <mergeCell ref="AB4:AC9"/>
    <mergeCell ref="AP4:AP9"/>
    <mergeCell ref="AF10:AG10"/>
    <mergeCell ref="AD10:AE10"/>
    <mergeCell ref="Z10:AA10"/>
    <mergeCell ref="AL4:AM9"/>
    <mergeCell ref="R10:S10"/>
    <mergeCell ref="N10:O10"/>
    <mergeCell ref="B10:C10"/>
    <mergeCell ref="D10:E10"/>
    <mergeCell ref="P4:Q9"/>
    <mergeCell ref="T10:U10"/>
    <mergeCell ref="P10:Q10"/>
    <mergeCell ref="B4:C4"/>
    <mergeCell ref="N4:O9"/>
    <mergeCell ref="B5:C9"/>
    <mergeCell ref="C95:E95"/>
    <mergeCell ref="C96:E96"/>
    <mergeCell ref="C94:E94"/>
    <mergeCell ref="H10:I10"/>
    <mergeCell ref="L10:M10"/>
    <mergeCell ref="J10:K10"/>
    <mergeCell ref="B11:C11"/>
    <mergeCell ref="D4:E9"/>
    <mergeCell ref="H4:I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70" zoomScaleNormal="70" zoomScalePageLayoutView="0" workbookViewId="0" topLeftCell="A1">
      <selection activeCell="O63" sqref="O63"/>
    </sheetView>
  </sheetViews>
  <sheetFormatPr defaultColWidth="9.00390625" defaultRowHeight="12.75"/>
  <cols>
    <col min="1" max="2" width="5.00390625" style="0" customWidth="1"/>
    <col min="3" max="3" width="29.875" style="0" customWidth="1"/>
    <col min="4" max="5" width="9.125" style="0" customWidth="1"/>
    <col min="6" max="6" width="9.875" style="0" customWidth="1"/>
    <col min="8" max="8" width="9.375" style="0" customWidth="1"/>
    <col min="9" max="9" width="9.125" style="0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23" width="9.00390625" style="0" hidden="1" customWidth="1"/>
    <col min="24" max="24" width="9.375" style="0" customWidth="1"/>
    <col min="25" max="25" width="9.75390625" style="0" customWidth="1"/>
    <col min="26" max="26" width="6.125" style="0" customWidth="1"/>
    <col min="27" max="27" width="10.375" style="0" customWidth="1"/>
  </cols>
  <sheetData>
    <row r="1" ht="34.5" customHeight="1"/>
    <row r="2" spans="2:30" ht="60.75" customHeight="1">
      <c r="B2" s="198" t="s">
        <v>23</v>
      </c>
      <c r="C2" s="199"/>
      <c r="D2" s="194" t="s">
        <v>86</v>
      </c>
      <c r="E2" s="195"/>
      <c r="F2" s="194" t="s">
        <v>88</v>
      </c>
      <c r="G2" s="195"/>
      <c r="H2" s="194" t="s">
        <v>89</v>
      </c>
      <c r="I2" s="195"/>
      <c r="J2" s="196" t="s">
        <v>90</v>
      </c>
      <c r="K2" s="197"/>
      <c r="L2" s="196" t="s">
        <v>91</v>
      </c>
      <c r="M2" s="197"/>
      <c r="N2" s="194" t="s">
        <v>98</v>
      </c>
      <c r="O2" s="195"/>
      <c r="P2" s="194" t="s">
        <v>123</v>
      </c>
      <c r="Q2" s="195"/>
      <c r="R2" s="198"/>
      <c r="S2" s="204"/>
      <c r="T2" s="207" t="s">
        <v>81</v>
      </c>
      <c r="U2" s="208"/>
      <c r="V2" s="198" t="s">
        <v>82</v>
      </c>
      <c r="W2" s="204"/>
      <c r="X2" s="20" t="s">
        <v>24</v>
      </c>
      <c r="Y2" s="202" t="s">
        <v>25</v>
      </c>
      <c r="Z2" s="203"/>
      <c r="AA2" s="20" t="s">
        <v>100</v>
      </c>
      <c r="AB2" s="20" t="s">
        <v>101</v>
      </c>
      <c r="AC2" s="20" t="s">
        <v>102</v>
      </c>
      <c r="AD2" s="20"/>
    </row>
    <row r="3" spans="3:27" ht="16.5" customHeight="1">
      <c r="C3" s="200" t="s">
        <v>85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19"/>
    </row>
    <row r="4" spans="2:29" ht="20.25" customHeight="1">
      <c r="B4" s="46"/>
      <c r="C4" s="23"/>
      <c r="D4" s="24" t="s">
        <v>1</v>
      </c>
      <c r="E4" s="24" t="s">
        <v>2</v>
      </c>
      <c r="F4" s="66" t="s">
        <v>1</v>
      </c>
      <c r="G4" s="66" t="s">
        <v>2</v>
      </c>
      <c r="H4" s="66" t="s">
        <v>1</v>
      </c>
      <c r="I4" s="66" t="s">
        <v>2</v>
      </c>
      <c r="J4" s="66" t="s">
        <v>1</v>
      </c>
      <c r="K4" s="66" t="s">
        <v>2</v>
      </c>
      <c r="L4" s="66" t="s">
        <v>1</v>
      </c>
      <c r="M4" s="66" t="s">
        <v>2</v>
      </c>
      <c r="N4" s="66" t="s">
        <v>1</v>
      </c>
      <c r="O4" s="66" t="s">
        <v>2</v>
      </c>
      <c r="P4" s="66" t="s">
        <v>1</v>
      </c>
      <c r="Q4" s="66" t="s">
        <v>2</v>
      </c>
      <c r="R4" s="66" t="s">
        <v>1</v>
      </c>
      <c r="S4" s="66" t="s">
        <v>2</v>
      </c>
      <c r="T4" s="66" t="s">
        <v>1</v>
      </c>
      <c r="U4" s="66" t="s">
        <v>2</v>
      </c>
      <c r="V4" s="66" t="s">
        <v>1</v>
      </c>
      <c r="W4" s="66" t="s">
        <v>2</v>
      </c>
      <c r="X4" s="66" t="s">
        <v>2</v>
      </c>
      <c r="Y4" s="66" t="s">
        <v>1</v>
      </c>
      <c r="Z4" s="66" t="s">
        <v>2</v>
      </c>
      <c r="AA4" s="80"/>
      <c r="AB4" s="81"/>
      <c r="AC4" s="82"/>
    </row>
    <row r="5" spans="2:30" ht="20.25" customHeight="1">
      <c r="B5" s="25">
        <v>1</v>
      </c>
      <c r="C5" s="45" t="s">
        <v>49</v>
      </c>
      <c r="D5" s="26">
        <v>3</v>
      </c>
      <c r="E5" s="27">
        <v>3</v>
      </c>
      <c r="F5" s="28">
        <v>2</v>
      </c>
      <c r="G5" s="29">
        <v>4</v>
      </c>
      <c r="H5" s="30">
        <v>1</v>
      </c>
      <c r="I5" s="27">
        <v>5</v>
      </c>
      <c r="J5" s="28">
        <v>2.5</v>
      </c>
      <c r="K5" s="29">
        <v>3.5</v>
      </c>
      <c r="L5" s="27">
        <v>2</v>
      </c>
      <c r="M5" s="27">
        <v>4</v>
      </c>
      <c r="N5" s="49">
        <v>3</v>
      </c>
      <c r="O5" s="29">
        <v>3</v>
      </c>
      <c r="P5" s="27">
        <v>1</v>
      </c>
      <c r="Q5" s="27">
        <v>5</v>
      </c>
      <c r="R5" s="28"/>
      <c r="S5" s="31"/>
      <c r="T5" s="31"/>
      <c r="U5" s="31"/>
      <c r="V5" s="31"/>
      <c r="W5" s="31"/>
      <c r="X5" s="32">
        <v>6</v>
      </c>
      <c r="Y5" s="33">
        <v>1</v>
      </c>
      <c r="Z5" s="34">
        <f aca="true" t="shared" si="0" ref="Z5:Z12">E5+G5+I5+K5+Q5+S5+X5+M5+O5+U5+W5</f>
        <v>33.5</v>
      </c>
      <c r="AA5" s="83">
        <f>20+35+50+20+50+O37+50</f>
        <v>355</v>
      </c>
      <c r="AB5" s="84"/>
      <c r="AC5" s="85">
        <f aca="true" t="shared" si="1" ref="AC5:AC18">AA5-AB5</f>
        <v>355</v>
      </c>
      <c r="AD5" s="74"/>
    </row>
    <row r="6" spans="2:30" ht="20.25" customHeight="1">
      <c r="B6" s="25">
        <v>2</v>
      </c>
      <c r="C6" s="25" t="s">
        <v>48</v>
      </c>
      <c r="D6" s="26"/>
      <c r="E6" s="27"/>
      <c r="F6" s="28">
        <v>1</v>
      </c>
      <c r="G6" s="29">
        <v>5</v>
      </c>
      <c r="H6" s="30"/>
      <c r="I6" s="27"/>
      <c r="J6" s="28">
        <v>1</v>
      </c>
      <c r="K6" s="29">
        <v>5</v>
      </c>
      <c r="L6" s="27">
        <v>1</v>
      </c>
      <c r="M6" s="27">
        <v>5</v>
      </c>
      <c r="N6" s="49">
        <v>1</v>
      </c>
      <c r="O6" s="49">
        <v>5</v>
      </c>
      <c r="P6" s="27">
        <v>4</v>
      </c>
      <c r="Q6" s="27">
        <v>2</v>
      </c>
      <c r="R6" s="28"/>
      <c r="S6" s="31"/>
      <c r="T6" s="31"/>
      <c r="U6" s="31"/>
      <c r="V6" s="31"/>
      <c r="W6" s="31"/>
      <c r="X6" s="32">
        <v>4</v>
      </c>
      <c r="Y6" s="33">
        <v>2</v>
      </c>
      <c r="Z6" s="34">
        <f t="shared" si="0"/>
        <v>26</v>
      </c>
      <c r="AA6" s="83">
        <f>50+50+75+O38+10</f>
        <v>335</v>
      </c>
      <c r="AB6" s="84">
        <v>106.25</v>
      </c>
      <c r="AC6" s="85">
        <f t="shared" si="1"/>
        <v>228.75</v>
      </c>
      <c r="AD6" s="74"/>
    </row>
    <row r="7" spans="2:30" ht="20.25" customHeight="1">
      <c r="B7" s="25">
        <v>3</v>
      </c>
      <c r="C7" s="45" t="s">
        <v>47</v>
      </c>
      <c r="D7" s="26"/>
      <c r="E7" s="27"/>
      <c r="F7" s="28">
        <v>6</v>
      </c>
      <c r="G7" s="29">
        <v>0</v>
      </c>
      <c r="H7" s="30">
        <v>3</v>
      </c>
      <c r="I7" s="27">
        <v>3</v>
      </c>
      <c r="J7" s="28">
        <v>2.5</v>
      </c>
      <c r="K7" s="29">
        <v>3.5</v>
      </c>
      <c r="L7" s="27">
        <v>3</v>
      </c>
      <c r="M7" s="27">
        <v>3</v>
      </c>
      <c r="N7" s="49">
        <v>2</v>
      </c>
      <c r="O7" s="29">
        <v>4</v>
      </c>
      <c r="P7" s="27">
        <v>6</v>
      </c>
      <c r="Q7" s="27">
        <v>0</v>
      </c>
      <c r="R7" s="28"/>
      <c r="S7" s="31"/>
      <c r="T7" s="31"/>
      <c r="U7" s="31"/>
      <c r="V7" s="31"/>
      <c r="W7" s="31"/>
      <c r="X7" s="32">
        <v>5</v>
      </c>
      <c r="Y7" s="33">
        <v>3</v>
      </c>
      <c r="Z7" s="34">
        <f t="shared" si="0"/>
        <v>18.5</v>
      </c>
      <c r="AA7" s="83">
        <f>10+20+30+35+O39+10</f>
        <v>175</v>
      </c>
      <c r="AB7" s="46"/>
      <c r="AC7" s="85">
        <f t="shared" si="1"/>
        <v>175</v>
      </c>
      <c r="AD7" s="74"/>
    </row>
    <row r="8" spans="2:30" ht="20.25" customHeight="1">
      <c r="B8" s="25">
        <v>4</v>
      </c>
      <c r="C8" s="45" t="s">
        <v>87</v>
      </c>
      <c r="D8" s="26">
        <v>1</v>
      </c>
      <c r="E8" s="27">
        <v>5</v>
      </c>
      <c r="F8" s="28">
        <v>10</v>
      </c>
      <c r="G8" s="29">
        <v>0</v>
      </c>
      <c r="H8" s="30">
        <v>2</v>
      </c>
      <c r="I8" s="27">
        <v>4</v>
      </c>
      <c r="J8" s="28"/>
      <c r="K8" s="29"/>
      <c r="L8" s="27"/>
      <c r="M8" s="27"/>
      <c r="N8" s="49"/>
      <c r="O8" s="29"/>
      <c r="P8" s="27">
        <v>5</v>
      </c>
      <c r="Q8" s="27">
        <v>1</v>
      </c>
      <c r="R8" s="28"/>
      <c r="S8" s="31"/>
      <c r="T8" s="31"/>
      <c r="U8" s="31"/>
      <c r="V8" s="31"/>
      <c r="W8" s="31"/>
      <c r="X8" s="32">
        <v>4</v>
      </c>
      <c r="Y8" s="33">
        <v>4</v>
      </c>
      <c r="Z8" s="34">
        <f t="shared" si="0"/>
        <v>14</v>
      </c>
      <c r="AA8" s="83">
        <f>50+10+35+O40+10</f>
        <v>125</v>
      </c>
      <c r="AB8" s="84"/>
      <c r="AC8" s="85">
        <f t="shared" si="1"/>
        <v>125</v>
      </c>
      <c r="AD8" s="74"/>
    </row>
    <row r="9" spans="2:30" ht="20.25" customHeight="1">
      <c r="B9" s="25">
        <v>5</v>
      </c>
      <c r="C9" s="45" t="s">
        <v>72</v>
      </c>
      <c r="D9" s="26">
        <v>2</v>
      </c>
      <c r="E9" s="27">
        <v>4</v>
      </c>
      <c r="F9" s="28">
        <v>5</v>
      </c>
      <c r="G9" s="29">
        <v>1</v>
      </c>
      <c r="H9" s="30"/>
      <c r="I9" s="27"/>
      <c r="J9" s="28"/>
      <c r="K9" s="29"/>
      <c r="L9" s="27"/>
      <c r="M9" s="27"/>
      <c r="N9" s="49"/>
      <c r="O9" s="29"/>
      <c r="P9" s="27"/>
      <c r="Q9" s="27"/>
      <c r="R9" s="28"/>
      <c r="S9" s="31"/>
      <c r="T9" s="31"/>
      <c r="U9" s="31"/>
      <c r="V9" s="31"/>
      <c r="W9" s="31"/>
      <c r="X9" s="32">
        <v>2</v>
      </c>
      <c r="Y9" s="33">
        <v>5</v>
      </c>
      <c r="Z9" s="34">
        <f t="shared" si="0"/>
        <v>7</v>
      </c>
      <c r="AA9" s="83">
        <f>35+10+O41</f>
        <v>45</v>
      </c>
      <c r="AB9" s="84"/>
      <c r="AC9" s="85">
        <f t="shared" si="1"/>
        <v>45</v>
      </c>
      <c r="AD9" s="74"/>
    </row>
    <row r="10" spans="2:30" ht="20.25" customHeight="1">
      <c r="B10" s="25">
        <v>6</v>
      </c>
      <c r="C10" s="35" t="s">
        <v>32</v>
      </c>
      <c r="D10" s="26"/>
      <c r="E10" s="27"/>
      <c r="F10" s="28"/>
      <c r="G10" s="29"/>
      <c r="H10" s="30"/>
      <c r="I10" s="27"/>
      <c r="J10" s="28"/>
      <c r="K10" s="29"/>
      <c r="L10" s="27"/>
      <c r="M10" s="27"/>
      <c r="N10" s="49"/>
      <c r="O10" s="29"/>
      <c r="P10" s="27">
        <v>2</v>
      </c>
      <c r="Q10" s="27">
        <v>4</v>
      </c>
      <c r="R10" s="28"/>
      <c r="S10" s="31"/>
      <c r="T10" s="31"/>
      <c r="U10" s="31"/>
      <c r="V10" s="31"/>
      <c r="W10" s="31"/>
      <c r="X10" s="32">
        <v>1</v>
      </c>
      <c r="Y10" s="33">
        <v>6</v>
      </c>
      <c r="Z10" s="34">
        <f t="shared" si="0"/>
        <v>5</v>
      </c>
      <c r="AA10" s="83">
        <f>O42+35</f>
        <v>135</v>
      </c>
      <c r="AB10" s="84">
        <v>102.72</v>
      </c>
      <c r="AC10" s="85">
        <f t="shared" si="1"/>
        <v>32.28</v>
      </c>
      <c r="AD10" s="74"/>
    </row>
    <row r="11" spans="2:30" ht="20.25" customHeight="1">
      <c r="B11" s="25">
        <v>7</v>
      </c>
      <c r="C11" s="25" t="s">
        <v>34</v>
      </c>
      <c r="D11" s="26"/>
      <c r="E11" s="27"/>
      <c r="F11" s="28">
        <v>3</v>
      </c>
      <c r="G11" s="29">
        <v>3</v>
      </c>
      <c r="H11" s="30"/>
      <c r="I11" s="27"/>
      <c r="J11" s="28"/>
      <c r="K11" s="29"/>
      <c r="L11" s="27"/>
      <c r="M11" s="27"/>
      <c r="N11" s="49"/>
      <c r="O11" s="49"/>
      <c r="P11" s="27"/>
      <c r="Q11" s="27"/>
      <c r="R11" s="28"/>
      <c r="S11" s="31"/>
      <c r="T11" s="31"/>
      <c r="U11" s="31"/>
      <c r="V11" s="31"/>
      <c r="W11" s="31"/>
      <c r="X11" s="32">
        <v>1</v>
      </c>
      <c r="Y11" s="33">
        <v>9</v>
      </c>
      <c r="Z11" s="34">
        <f t="shared" si="0"/>
        <v>4</v>
      </c>
      <c r="AA11" s="83">
        <f>35+O43</f>
        <v>180</v>
      </c>
      <c r="AB11" s="84"/>
      <c r="AC11" s="85">
        <f t="shared" si="1"/>
        <v>180</v>
      </c>
      <c r="AD11" s="74"/>
    </row>
    <row r="12" spans="2:30" ht="20.25" customHeight="1">
      <c r="B12" s="25">
        <v>8</v>
      </c>
      <c r="C12" s="25" t="s">
        <v>35</v>
      </c>
      <c r="D12" s="26"/>
      <c r="E12" s="27"/>
      <c r="F12" s="28">
        <v>4</v>
      </c>
      <c r="G12" s="29">
        <v>2</v>
      </c>
      <c r="H12" s="30"/>
      <c r="I12" s="27"/>
      <c r="J12" s="28"/>
      <c r="K12" s="29"/>
      <c r="L12" s="27"/>
      <c r="M12" s="27"/>
      <c r="N12" s="49"/>
      <c r="O12" s="49"/>
      <c r="P12" s="27">
        <v>10</v>
      </c>
      <c r="Q12" s="27">
        <v>0</v>
      </c>
      <c r="R12" s="28"/>
      <c r="S12" s="31"/>
      <c r="T12" s="31"/>
      <c r="U12" s="31"/>
      <c r="V12" s="31"/>
      <c r="W12" s="31"/>
      <c r="X12" s="32">
        <v>2</v>
      </c>
      <c r="Y12" s="33">
        <v>9</v>
      </c>
      <c r="Z12" s="34">
        <f t="shared" si="0"/>
        <v>4</v>
      </c>
      <c r="AA12" s="83">
        <f>10+O44+10</f>
        <v>40</v>
      </c>
      <c r="AB12" s="84"/>
      <c r="AC12" s="85">
        <f t="shared" si="1"/>
        <v>40</v>
      </c>
      <c r="AD12" s="74"/>
    </row>
    <row r="13" spans="2:30" ht="20.25" customHeight="1">
      <c r="B13" s="25">
        <v>9</v>
      </c>
      <c r="C13" s="25" t="s">
        <v>105</v>
      </c>
      <c r="D13" s="26"/>
      <c r="E13" s="27"/>
      <c r="F13" s="28"/>
      <c r="G13" s="29"/>
      <c r="H13" s="30"/>
      <c r="I13" s="27"/>
      <c r="J13" s="28"/>
      <c r="K13" s="29"/>
      <c r="L13" s="27"/>
      <c r="M13" s="27"/>
      <c r="N13" s="49"/>
      <c r="O13" s="29"/>
      <c r="P13" s="27">
        <v>3</v>
      </c>
      <c r="Q13" s="27">
        <v>3</v>
      </c>
      <c r="R13" s="28"/>
      <c r="S13" s="31"/>
      <c r="T13" s="31"/>
      <c r="U13" s="31"/>
      <c r="V13" s="31"/>
      <c r="W13" s="31"/>
      <c r="X13" s="32">
        <v>1</v>
      </c>
      <c r="Y13" s="33">
        <v>9</v>
      </c>
      <c r="Z13" s="34">
        <f>E13+G13+I13+K13+Q13+S13+X13+M13</f>
        <v>4</v>
      </c>
      <c r="AA13" s="80">
        <v>20</v>
      </c>
      <c r="AB13" s="46"/>
      <c r="AC13" s="85">
        <f t="shared" si="1"/>
        <v>20</v>
      </c>
      <c r="AD13" s="74"/>
    </row>
    <row r="14" spans="2:30" ht="20.25" customHeight="1">
      <c r="B14" s="25">
        <v>10</v>
      </c>
      <c r="C14" s="25" t="s">
        <v>42</v>
      </c>
      <c r="D14" s="26"/>
      <c r="E14" s="27"/>
      <c r="F14" s="28">
        <v>7</v>
      </c>
      <c r="G14" s="29">
        <v>0</v>
      </c>
      <c r="H14" s="30"/>
      <c r="I14" s="27"/>
      <c r="J14" s="28"/>
      <c r="K14" s="29"/>
      <c r="L14" s="27"/>
      <c r="M14" s="27"/>
      <c r="N14" s="49"/>
      <c r="O14" s="29"/>
      <c r="P14" s="27">
        <v>10</v>
      </c>
      <c r="Q14" s="27">
        <v>0</v>
      </c>
      <c r="R14" s="28"/>
      <c r="S14" s="31"/>
      <c r="T14" s="31"/>
      <c r="U14" s="31"/>
      <c r="V14" s="31"/>
      <c r="W14" s="31"/>
      <c r="X14" s="32">
        <v>2</v>
      </c>
      <c r="Y14" s="33">
        <v>10</v>
      </c>
      <c r="Z14" s="34">
        <f>E14+G14+I14+K14+Q14+S14+X14+M14+O14+U14+W14</f>
        <v>2</v>
      </c>
      <c r="AA14" s="83">
        <f>10+O46+10</f>
        <v>20</v>
      </c>
      <c r="AB14" s="84"/>
      <c r="AC14" s="85">
        <f t="shared" si="1"/>
        <v>20</v>
      </c>
      <c r="AD14" s="74"/>
    </row>
    <row r="15" spans="2:30" ht="20.25" customHeight="1">
      <c r="B15" s="25">
        <v>11</v>
      </c>
      <c r="C15" s="45" t="s">
        <v>71</v>
      </c>
      <c r="D15" s="26"/>
      <c r="E15" s="27"/>
      <c r="F15" s="28">
        <v>9</v>
      </c>
      <c r="G15" s="29">
        <v>0</v>
      </c>
      <c r="H15" s="30"/>
      <c r="I15" s="27"/>
      <c r="J15" s="28"/>
      <c r="K15" s="29"/>
      <c r="L15" s="27"/>
      <c r="M15" s="27"/>
      <c r="N15" s="49"/>
      <c r="O15" s="29"/>
      <c r="P15" s="27"/>
      <c r="Q15" s="27"/>
      <c r="R15" s="28"/>
      <c r="S15" s="31"/>
      <c r="T15" s="31"/>
      <c r="U15" s="31"/>
      <c r="V15" s="31"/>
      <c r="W15" s="31"/>
      <c r="X15" s="32">
        <v>1</v>
      </c>
      <c r="Y15" s="33">
        <v>13</v>
      </c>
      <c r="Z15" s="34">
        <f>E15+G15+I15+K15+Q15+S15+X15+M15+O15+U15+W15</f>
        <v>1</v>
      </c>
      <c r="AA15" s="83">
        <f>10+O47</f>
        <v>141</v>
      </c>
      <c r="AB15" s="84"/>
      <c r="AC15" s="85">
        <f t="shared" si="1"/>
        <v>141</v>
      </c>
      <c r="AD15" s="74"/>
    </row>
    <row r="16" spans="2:30" ht="20.25" customHeight="1">
      <c r="B16" s="25">
        <v>12</v>
      </c>
      <c r="C16" s="25" t="s">
        <v>52</v>
      </c>
      <c r="D16" s="26"/>
      <c r="E16" s="27"/>
      <c r="F16" s="28">
        <v>8</v>
      </c>
      <c r="G16" s="29">
        <v>0</v>
      </c>
      <c r="H16" s="30"/>
      <c r="I16" s="27"/>
      <c r="J16" s="28"/>
      <c r="K16" s="29"/>
      <c r="L16" s="27"/>
      <c r="M16" s="27"/>
      <c r="N16" s="49"/>
      <c r="O16" s="29"/>
      <c r="P16" s="27"/>
      <c r="Q16" s="27"/>
      <c r="R16" s="28"/>
      <c r="S16" s="31"/>
      <c r="T16" s="31"/>
      <c r="U16" s="31"/>
      <c r="V16" s="31"/>
      <c r="W16" s="31"/>
      <c r="X16" s="32">
        <v>1</v>
      </c>
      <c r="Y16" s="33">
        <v>13</v>
      </c>
      <c r="Z16" s="34">
        <f>E16+G16+I16+K16+Q16+S16+X16+M16+O16+U16+W16</f>
        <v>1</v>
      </c>
      <c r="AA16" s="83">
        <f>10+O48</f>
        <v>10</v>
      </c>
      <c r="AB16" s="84"/>
      <c r="AC16" s="85">
        <f t="shared" si="1"/>
        <v>10</v>
      </c>
      <c r="AD16" s="74"/>
    </row>
    <row r="17" spans="2:29" ht="20.25" customHeight="1">
      <c r="B17" s="25">
        <v>12</v>
      </c>
      <c r="C17" s="25" t="s">
        <v>130</v>
      </c>
      <c r="D17" s="26"/>
      <c r="E17" s="27"/>
      <c r="F17" s="28"/>
      <c r="G17" s="29"/>
      <c r="H17" s="30"/>
      <c r="I17" s="27"/>
      <c r="J17" s="28"/>
      <c r="K17" s="29"/>
      <c r="L17" s="27"/>
      <c r="M17" s="27"/>
      <c r="N17" s="49"/>
      <c r="O17" s="29"/>
      <c r="P17" s="27">
        <v>10</v>
      </c>
      <c r="Q17" s="27">
        <v>0</v>
      </c>
      <c r="R17" s="28"/>
      <c r="S17" s="31"/>
      <c r="T17" s="31"/>
      <c r="U17" s="31"/>
      <c r="V17" s="31"/>
      <c r="W17" s="31"/>
      <c r="X17" s="32">
        <v>1</v>
      </c>
      <c r="Y17" s="33">
        <v>13</v>
      </c>
      <c r="Z17" s="34">
        <f>E17+G17+I17+K17+Q17+S17+X17+M17+O17+U17+W17</f>
        <v>1</v>
      </c>
      <c r="AA17" s="83">
        <f>O49+10</f>
        <v>30</v>
      </c>
      <c r="AB17" s="84"/>
      <c r="AC17" s="85">
        <f t="shared" si="1"/>
        <v>30</v>
      </c>
    </row>
    <row r="18" spans="2:29" ht="20.25" customHeight="1">
      <c r="B18" s="25">
        <v>13</v>
      </c>
      <c r="C18" s="25" t="s">
        <v>131</v>
      </c>
      <c r="D18" s="26"/>
      <c r="E18" s="27"/>
      <c r="F18" s="28"/>
      <c r="G18" s="29"/>
      <c r="H18" s="30"/>
      <c r="I18" s="27"/>
      <c r="J18" s="28"/>
      <c r="K18" s="29"/>
      <c r="L18" s="27"/>
      <c r="M18" s="27"/>
      <c r="N18" s="49"/>
      <c r="O18" s="29"/>
      <c r="P18" s="27">
        <v>10</v>
      </c>
      <c r="Q18" s="27">
        <v>0</v>
      </c>
      <c r="R18" s="28"/>
      <c r="S18" s="31"/>
      <c r="T18" s="31"/>
      <c r="U18" s="31"/>
      <c r="V18" s="31"/>
      <c r="W18" s="31"/>
      <c r="X18" s="32">
        <v>1</v>
      </c>
      <c r="Y18" s="33">
        <v>13</v>
      </c>
      <c r="Z18" s="34">
        <f>E18+G18+I18+K18+Q18+S18+X18+M18</f>
        <v>1</v>
      </c>
      <c r="AA18" s="83">
        <f>10</f>
        <v>10</v>
      </c>
      <c r="AB18" s="46"/>
      <c r="AC18" s="85">
        <f t="shared" si="1"/>
        <v>10</v>
      </c>
    </row>
    <row r="19" spans="2:27" ht="20.25" customHeight="1" hidden="1">
      <c r="B19" s="25">
        <v>14</v>
      </c>
      <c r="C19" s="25" t="s">
        <v>46</v>
      </c>
      <c r="D19" s="26"/>
      <c r="E19" s="27"/>
      <c r="F19" s="28"/>
      <c r="G19" s="29"/>
      <c r="H19" s="30"/>
      <c r="I19" s="27"/>
      <c r="J19" s="28"/>
      <c r="K19" s="29"/>
      <c r="L19" s="27"/>
      <c r="M19" s="27"/>
      <c r="N19" s="49"/>
      <c r="O19" s="29"/>
      <c r="P19" s="27"/>
      <c r="Q19" s="27"/>
      <c r="R19" s="28"/>
      <c r="S19" s="31"/>
      <c r="T19" s="31"/>
      <c r="U19" s="31"/>
      <c r="V19" s="31"/>
      <c r="W19" s="31"/>
      <c r="X19" s="32"/>
      <c r="Y19" s="33"/>
      <c r="Z19" s="34">
        <f aca="true" t="shared" si="2" ref="Z19:Z24">E19+G19+I19+K19+Q19+S19+X19+M19</f>
        <v>0</v>
      </c>
      <c r="AA19" s="19"/>
    </row>
    <row r="20" spans="2:27" ht="20.25" customHeight="1" hidden="1">
      <c r="B20" s="25">
        <v>15</v>
      </c>
      <c r="C20" s="25" t="s">
        <v>54</v>
      </c>
      <c r="D20" s="26"/>
      <c r="E20" s="27"/>
      <c r="F20" s="28"/>
      <c r="G20" s="29"/>
      <c r="H20" s="30"/>
      <c r="I20" s="27"/>
      <c r="J20" s="28"/>
      <c r="K20" s="29"/>
      <c r="L20" s="27"/>
      <c r="M20" s="27"/>
      <c r="N20" s="49"/>
      <c r="O20" s="29"/>
      <c r="P20" s="27"/>
      <c r="Q20" s="27"/>
      <c r="R20" s="28"/>
      <c r="S20" s="31"/>
      <c r="T20" s="31"/>
      <c r="U20" s="31"/>
      <c r="V20" s="31"/>
      <c r="W20" s="31"/>
      <c r="X20" s="32"/>
      <c r="Y20" s="33"/>
      <c r="Z20" s="34">
        <f t="shared" si="2"/>
        <v>0</v>
      </c>
      <c r="AA20" s="19"/>
    </row>
    <row r="21" spans="2:27" ht="20.25" customHeight="1" hidden="1">
      <c r="B21" s="25">
        <v>16</v>
      </c>
      <c r="C21" s="25" t="s">
        <v>33</v>
      </c>
      <c r="D21" s="26"/>
      <c r="E21" s="27"/>
      <c r="F21" s="28"/>
      <c r="G21" s="29"/>
      <c r="H21" s="30"/>
      <c r="I21" s="27"/>
      <c r="J21" s="28"/>
      <c r="K21" s="29"/>
      <c r="L21" s="27"/>
      <c r="M21" s="27"/>
      <c r="N21" s="49"/>
      <c r="O21" s="29"/>
      <c r="P21" s="27"/>
      <c r="Q21" s="27"/>
      <c r="R21" s="28"/>
      <c r="S21" s="31"/>
      <c r="T21" s="31"/>
      <c r="U21" s="31"/>
      <c r="V21" s="31"/>
      <c r="W21" s="31"/>
      <c r="X21" s="32"/>
      <c r="Y21" s="33"/>
      <c r="Z21" s="34">
        <f t="shared" si="2"/>
        <v>0</v>
      </c>
      <c r="AA21" s="19"/>
    </row>
    <row r="22" spans="2:27" ht="20.25" customHeight="1" hidden="1">
      <c r="B22" s="25">
        <v>17</v>
      </c>
      <c r="C22" s="25" t="s">
        <v>50</v>
      </c>
      <c r="D22" s="26"/>
      <c r="E22" s="27"/>
      <c r="F22" s="28"/>
      <c r="G22" s="29"/>
      <c r="H22" s="30"/>
      <c r="I22" s="27"/>
      <c r="J22" s="28"/>
      <c r="K22" s="29"/>
      <c r="L22" s="27"/>
      <c r="M22" s="27"/>
      <c r="N22" s="49"/>
      <c r="O22" s="29"/>
      <c r="P22" s="27"/>
      <c r="Q22" s="27"/>
      <c r="R22" s="28"/>
      <c r="S22" s="31"/>
      <c r="T22" s="31"/>
      <c r="U22" s="31"/>
      <c r="V22" s="31"/>
      <c r="W22" s="31"/>
      <c r="X22" s="32"/>
      <c r="Y22" s="33"/>
      <c r="Z22" s="34">
        <f t="shared" si="2"/>
        <v>0</v>
      </c>
      <c r="AA22" s="19"/>
    </row>
    <row r="23" spans="2:27" ht="20.25" customHeight="1" hidden="1">
      <c r="B23" s="25">
        <v>18</v>
      </c>
      <c r="C23" s="25" t="s">
        <v>51</v>
      </c>
      <c r="D23" s="26"/>
      <c r="E23" s="27"/>
      <c r="F23" s="28"/>
      <c r="G23" s="29"/>
      <c r="H23" s="30"/>
      <c r="I23" s="27"/>
      <c r="J23" s="28"/>
      <c r="K23" s="29"/>
      <c r="L23" s="27"/>
      <c r="M23" s="27"/>
      <c r="N23" s="49"/>
      <c r="O23" s="29"/>
      <c r="P23" s="27"/>
      <c r="Q23" s="27"/>
      <c r="R23" s="28"/>
      <c r="S23" s="31"/>
      <c r="T23" s="31"/>
      <c r="U23" s="31"/>
      <c r="V23" s="31"/>
      <c r="W23" s="31"/>
      <c r="X23" s="32"/>
      <c r="Y23" s="33"/>
      <c r="Z23" s="34">
        <f t="shared" si="2"/>
        <v>0</v>
      </c>
      <c r="AA23" s="19"/>
    </row>
    <row r="24" spans="2:27" ht="20.25" customHeight="1" hidden="1">
      <c r="B24" s="25">
        <v>19</v>
      </c>
      <c r="C24" s="25" t="s">
        <v>53</v>
      </c>
      <c r="D24" s="26"/>
      <c r="E24" s="27"/>
      <c r="F24" s="28"/>
      <c r="G24" s="29"/>
      <c r="H24" s="30"/>
      <c r="I24" s="27"/>
      <c r="J24" s="28"/>
      <c r="K24" s="29"/>
      <c r="L24" s="27"/>
      <c r="M24" s="27"/>
      <c r="N24" s="49"/>
      <c r="O24" s="29"/>
      <c r="P24" s="27"/>
      <c r="Q24" s="27"/>
      <c r="R24" s="28"/>
      <c r="S24" s="31"/>
      <c r="T24" s="31"/>
      <c r="U24" s="31"/>
      <c r="V24" s="31"/>
      <c r="W24" s="31"/>
      <c r="X24" s="32"/>
      <c r="Y24" s="33"/>
      <c r="Z24" s="34">
        <f t="shared" si="2"/>
        <v>0</v>
      </c>
      <c r="AA24" s="19"/>
    </row>
    <row r="25" spans="3:29" ht="20.25" customHeight="1">
      <c r="C25" s="205" t="s">
        <v>127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19"/>
      <c r="AC25">
        <f>SUM(AC5:AC24)</f>
        <v>1412.03</v>
      </c>
    </row>
    <row r="26" spans="2:27" ht="20.25" customHeight="1">
      <c r="B26" s="46"/>
      <c r="C26" s="36"/>
      <c r="D26" s="24" t="s">
        <v>1</v>
      </c>
      <c r="E26" s="24" t="s">
        <v>2</v>
      </c>
      <c r="F26" s="66" t="s">
        <v>1</v>
      </c>
      <c r="G26" s="66" t="s">
        <v>2</v>
      </c>
      <c r="H26" s="66" t="s">
        <v>1</v>
      </c>
      <c r="I26" s="66" t="s">
        <v>2</v>
      </c>
      <c r="J26" s="66" t="s">
        <v>1</v>
      </c>
      <c r="K26" s="66" t="s">
        <v>2</v>
      </c>
      <c r="L26" s="66" t="s">
        <v>1</v>
      </c>
      <c r="M26" s="66" t="s">
        <v>2</v>
      </c>
      <c r="N26" s="66" t="s">
        <v>1</v>
      </c>
      <c r="O26" s="66" t="s">
        <v>2</v>
      </c>
      <c r="P26" s="66" t="s">
        <v>1</v>
      </c>
      <c r="Q26" s="66" t="s">
        <v>2</v>
      </c>
      <c r="R26" s="66" t="s">
        <v>1</v>
      </c>
      <c r="S26" s="66" t="s">
        <v>2</v>
      </c>
      <c r="T26" s="66" t="s">
        <v>1</v>
      </c>
      <c r="U26" s="66" t="s">
        <v>2</v>
      </c>
      <c r="V26" s="66"/>
      <c r="W26" s="66"/>
      <c r="X26" s="66" t="s">
        <v>2</v>
      </c>
      <c r="Y26" s="66" t="s">
        <v>1</v>
      </c>
      <c r="Z26" s="66" t="s">
        <v>2</v>
      </c>
      <c r="AA26" s="19"/>
    </row>
    <row r="27" spans="2:27" ht="20.25" customHeight="1">
      <c r="B27" s="25">
        <v>1</v>
      </c>
      <c r="C27" s="25"/>
      <c r="D27" s="37"/>
      <c r="E27" s="38"/>
      <c r="F27" s="39"/>
      <c r="G27" s="40"/>
      <c r="H27" s="48"/>
      <c r="I27" s="38"/>
      <c r="J27" s="39"/>
      <c r="K27" s="40"/>
      <c r="L27" s="38"/>
      <c r="M27" s="38"/>
      <c r="N27" s="40"/>
      <c r="O27" s="40"/>
      <c r="P27" s="38"/>
      <c r="Q27" s="38"/>
      <c r="R27" s="39"/>
      <c r="S27" s="42"/>
      <c r="T27" s="42"/>
      <c r="U27" s="42"/>
      <c r="V27" s="42"/>
      <c r="W27" s="42"/>
      <c r="X27" s="43"/>
      <c r="Y27" s="44"/>
      <c r="Z27" s="34">
        <f>E27+G27+I27+K27+Q27+S27+X27+M27</f>
        <v>0</v>
      </c>
      <c r="AA27" s="19"/>
    </row>
    <row r="28" spans="2:27" ht="20.25" customHeight="1">
      <c r="B28" s="25">
        <v>2</v>
      </c>
      <c r="C28" s="25"/>
      <c r="D28" s="37"/>
      <c r="E28" s="38"/>
      <c r="F28" s="39"/>
      <c r="G28" s="40"/>
      <c r="H28" s="48"/>
      <c r="I28" s="38"/>
      <c r="J28" s="39"/>
      <c r="K28" s="40"/>
      <c r="L28" s="38"/>
      <c r="M28" s="38"/>
      <c r="N28" s="40"/>
      <c r="O28" s="40"/>
      <c r="P28" s="38"/>
      <c r="Q28" s="38"/>
      <c r="R28" s="39"/>
      <c r="S28" s="42"/>
      <c r="T28" s="42"/>
      <c r="U28" s="42"/>
      <c r="V28" s="42"/>
      <c r="W28" s="42"/>
      <c r="X28" s="43"/>
      <c r="Y28" s="44"/>
      <c r="Z28" s="34">
        <f>E28+G28+I28+K28+Q28+S28+X28+M28</f>
        <v>0</v>
      </c>
      <c r="AA28" s="19"/>
    </row>
    <row r="29" spans="2:27" ht="20.25" customHeight="1">
      <c r="B29" s="25">
        <v>3</v>
      </c>
      <c r="C29" s="25"/>
      <c r="D29" s="37"/>
      <c r="E29" s="38"/>
      <c r="F29" s="39"/>
      <c r="G29" s="40"/>
      <c r="H29" s="48"/>
      <c r="I29" s="38"/>
      <c r="J29" s="39"/>
      <c r="K29" s="40"/>
      <c r="L29" s="38"/>
      <c r="M29" s="38"/>
      <c r="N29" s="40"/>
      <c r="O29" s="40"/>
      <c r="P29" s="38"/>
      <c r="Q29" s="38"/>
      <c r="R29" s="39"/>
      <c r="S29" s="42"/>
      <c r="T29" s="42"/>
      <c r="U29" s="42"/>
      <c r="V29" s="42"/>
      <c r="W29" s="42"/>
      <c r="X29" s="43"/>
      <c r="Y29" s="44"/>
      <c r="Z29" s="34">
        <f>E29+G29+I29+K29+Q29+S29+X29+M29</f>
        <v>0</v>
      </c>
      <c r="AA29" s="19"/>
    </row>
    <row r="30" spans="2:27" ht="20.25" customHeight="1">
      <c r="B30" s="25">
        <v>4</v>
      </c>
      <c r="C30" s="25"/>
      <c r="D30" s="37"/>
      <c r="E30" s="38"/>
      <c r="F30" s="39"/>
      <c r="G30" s="40"/>
      <c r="H30" s="41"/>
      <c r="I30" s="38"/>
      <c r="J30" s="39"/>
      <c r="K30" s="40"/>
      <c r="L30" s="38"/>
      <c r="M30" s="38"/>
      <c r="N30" s="40"/>
      <c r="O30" s="40"/>
      <c r="P30" s="38"/>
      <c r="Q30" s="38"/>
      <c r="R30" s="39"/>
      <c r="S30" s="42"/>
      <c r="T30" s="42"/>
      <c r="U30" s="42"/>
      <c r="V30" s="42"/>
      <c r="W30" s="42"/>
      <c r="X30" s="43"/>
      <c r="Y30" s="44"/>
      <c r="Z30" s="34">
        <f>E30+G30+I30+K30+Q30+S30+X30+M30</f>
        <v>0</v>
      </c>
      <c r="AA30" s="19"/>
    </row>
    <row r="31" spans="3:27" ht="12.75">
      <c r="C31" s="21" t="s">
        <v>26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</row>
    <row r="32" spans="3:27" ht="12.75">
      <c r="C32" s="21" t="s">
        <v>60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 ht="15">
      <c r="C34" s="200" t="s">
        <v>103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19"/>
    </row>
    <row r="35" spans="2:27" ht="30.75" customHeight="1">
      <c r="B35" s="198" t="s">
        <v>23</v>
      </c>
      <c r="C35" s="199"/>
      <c r="D35" s="194" t="s">
        <v>124</v>
      </c>
      <c r="E35" s="195"/>
      <c r="F35" s="194" t="s">
        <v>125</v>
      </c>
      <c r="G35" s="195"/>
      <c r="H35" s="194" t="s">
        <v>126</v>
      </c>
      <c r="I35" s="195"/>
      <c r="J35" s="196" t="s">
        <v>106</v>
      </c>
      <c r="K35" s="197"/>
      <c r="L35" s="196" t="s">
        <v>128</v>
      </c>
      <c r="M35" s="197"/>
      <c r="N35" s="80" t="s">
        <v>129</v>
      </c>
      <c r="O35" s="46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.75">
      <c r="B36" s="46"/>
      <c r="C36" s="23"/>
      <c r="D36" s="66" t="s">
        <v>1</v>
      </c>
      <c r="E36" s="66" t="s">
        <v>2</v>
      </c>
      <c r="F36" s="66" t="s">
        <v>1</v>
      </c>
      <c r="G36" s="66" t="s">
        <v>2</v>
      </c>
      <c r="H36" s="66" t="s">
        <v>1</v>
      </c>
      <c r="I36" s="66" t="s">
        <v>2</v>
      </c>
      <c r="J36" s="66" t="s">
        <v>1</v>
      </c>
      <c r="K36" s="66" t="s">
        <v>2</v>
      </c>
      <c r="L36" s="66" t="s">
        <v>1</v>
      </c>
      <c r="M36" s="66" t="s">
        <v>2</v>
      </c>
      <c r="O36" s="88" t="s">
        <v>122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.75">
      <c r="B37" s="25">
        <v>1</v>
      </c>
      <c r="C37" s="45" t="s">
        <v>49</v>
      </c>
      <c r="D37" s="26">
        <v>4</v>
      </c>
      <c r="E37" s="27">
        <v>10</v>
      </c>
      <c r="F37" s="28"/>
      <c r="G37" s="29"/>
      <c r="H37" s="30">
        <v>5</v>
      </c>
      <c r="I37" s="27">
        <v>10</v>
      </c>
      <c r="J37" s="28">
        <v>4</v>
      </c>
      <c r="K37" s="29">
        <v>10</v>
      </c>
      <c r="L37" s="30"/>
      <c r="M37" s="27">
        <v>100</v>
      </c>
      <c r="N37" s="27"/>
      <c r="O37" s="29">
        <f aca="true" t="shared" si="3" ref="O37:O53">E37+G37+I37+K37+M37+N37</f>
        <v>130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.75">
      <c r="B38" s="25">
        <v>2</v>
      </c>
      <c r="C38" s="25" t="s">
        <v>48</v>
      </c>
      <c r="D38" s="26"/>
      <c r="E38" s="27"/>
      <c r="F38" s="28">
        <v>1</v>
      </c>
      <c r="G38" s="29">
        <v>50</v>
      </c>
      <c r="H38" s="30">
        <v>3</v>
      </c>
      <c r="I38" s="27">
        <v>20</v>
      </c>
      <c r="J38" s="28"/>
      <c r="K38" s="29"/>
      <c r="L38" s="30"/>
      <c r="M38" s="27">
        <v>80</v>
      </c>
      <c r="N38" s="27"/>
      <c r="O38" s="29">
        <f t="shared" si="3"/>
        <v>150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5.75">
      <c r="B39" s="25">
        <v>3</v>
      </c>
      <c r="C39" s="45" t="s">
        <v>47</v>
      </c>
      <c r="D39" s="26"/>
      <c r="E39" s="27"/>
      <c r="F39" s="28"/>
      <c r="G39" s="29"/>
      <c r="H39" s="30">
        <v>4</v>
      </c>
      <c r="I39" s="27">
        <v>10</v>
      </c>
      <c r="J39" s="28"/>
      <c r="K39" s="29"/>
      <c r="L39" s="30"/>
      <c r="M39" s="27">
        <v>60</v>
      </c>
      <c r="N39" s="27"/>
      <c r="O39" s="29">
        <f t="shared" si="3"/>
        <v>70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15" ht="15.75">
      <c r="B40" s="25">
        <v>4</v>
      </c>
      <c r="C40" s="45" t="s">
        <v>87</v>
      </c>
      <c r="D40" s="26"/>
      <c r="E40" s="27"/>
      <c r="F40" s="28">
        <v>4</v>
      </c>
      <c r="G40" s="29">
        <v>10</v>
      </c>
      <c r="H40" s="30">
        <v>8</v>
      </c>
      <c r="I40" s="27">
        <v>10</v>
      </c>
      <c r="J40" s="28"/>
      <c r="K40" s="29"/>
      <c r="L40" s="30"/>
      <c r="M40" s="27"/>
      <c r="N40" s="27"/>
      <c r="O40" s="29">
        <f t="shared" si="3"/>
        <v>20</v>
      </c>
    </row>
    <row r="41" spans="2:15" ht="15.75">
      <c r="B41" s="25">
        <v>5</v>
      </c>
      <c r="C41" s="45" t="s">
        <v>72</v>
      </c>
      <c r="D41" s="26"/>
      <c r="E41" s="27"/>
      <c r="F41" s="28"/>
      <c r="G41" s="29"/>
      <c r="H41" s="30"/>
      <c r="I41" s="27"/>
      <c r="J41" s="28"/>
      <c r="K41" s="29"/>
      <c r="L41" s="30"/>
      <c r="M41" s="27"/>
      <c r="N41" s="27"/>
      <c r="O41" s="29">
        <f t="shared" si="3"/>
        <v>0</v>
      </c>
    </row>
    <row r="42" spans="2:15" ht="15.75">
      <c r="B42" s="25">
        <v>6</v>
      </c>
      <c r="C42" s="25" t="s">
        <v>34</v>
      </c>
      <c r="D42" s="26">
        <v>1</v>
      </c>
      <c r="E42" s="27">
        <v>50</v>
      </c>
      <c r="F42" s="28"/>
      <c r="G42" s="29"/>
      <c r="H42" s="30"/>
      <c r="I42" s="27"/>
      <c r="J42" s="28">
        <v>2</v>
      </c>
      <c r="K42" s="29">
        <v>50</v>
      </c>
      <c r="L42" s="30"/>
      <c r="M42" s="27"/>
      <c r="N42" s="27"/>
      <c r="O42" s="29">
        <f t="shared" si="3"/>
        <v>100</v>
      </c>
    </row>
    <row r="43" spans="2:15" ht="15.75">
      <c r="B43" s="25">
        <v>7</v>
      </c>
      <c r="C43" s="25" t="s">
        <v>35</v>
      </c>
      <c r="D43" s="26">
        <v>2</v>
      </c>
      <c r="E43" s="27">
        <v>35</v>
      </c>
      <c r="F43" s="28"/>
      <c r="G43" s="29"/>
      <c r="H43" s="30">
        <v>2</v>
      </c>
      <c r="I43" s="27">
        <v>35</v>
      </c>
      <c r="J43" s="28">
        <v>1</v>
      </c>
      <c r="K43" s="29">
        <v>75</v>
      </c>
      <c r="L43" s="30"/>
      <c r="M43" s="27"/>
      <c r="N43" s="27"/>
      <c r="O43" s="29">
        <f t="shared" si="3"/>
        <v>145</v>
      </c>
    </row>
    <row r="44" spans="2:15" ht="15.75">
      <c r="B44" s="25">
        <v>8</v>
      </c>
      <c r="C44" s="45" t="s">
        <v>71</v>
      </c>
      <c r="D44" s="26">
        <v>5</v>
      </c>
      <c r="E44" s="27">
        <v>10</v>
      </c>
      <c r="F44" s="28"/>
      <c r="G44" s="29"/>
      <c r="H44" s="30"/>
      <c r="I44" s="27"/>
      <c r="J44" s="28">
        <v>5</v>
      </c>
      <c r="K44" s="29">
        <v>10</v>
      </c>
      <c r="L44" s="30"/>
      <c r="M44" s="27"/>
      <c r="N44" s="27"/>
      <c r="O44" s="29">
        <f t="shared" si="3"/>
        <v>20</v>
      </c>
    </row>
    <row r="45" spans="2:15" ht="15.75">
      <c r="B45" s="25">
        <v>9</v>
      </c>
      <c r="C45" s="25" t="s">
        <v>52</v>
      </c>
      <c r="D45" s="26"/>
      <c r="E45" s="27"/>
      <c r="F45" s="28"/>
      <c r="G45" s="29"/>
      <c r="H45" s="30"/>
      <c r="I45" s="27"/>
      <c r="J45" s="28"/>
      <c r="K45" s="29"/>
      <c r="L45" s="30"/>
      <c r="M45" s="27"/>
      <c r="N45" s="27"/>
      <c r="O45" s="29">
        <f t="shared" si="3"/>
        <v>0</v>
      </c>
    </row>
    <row r="46" spans="2:15" ht="15.75">
      <c r="B46" s="25">
        <v>10</v>
      </c>
      <c r="C46" s="25" t="s">
        <v>42</v>
      </c>
      <c r="D46" s="26"/>
      <c r="E46" s="27"/>
      <c r="F46" s="28"/>
      <c r="G46" s="29"/>
      <c r="H46" s="30"/>
      <c r="I46" s="27"/>
      <c r="J46" s="28"/>
      <c r="K46" s="29"/>
      <c r="L46" s="30"/>
      <c r="M46" s="27"/>
      <c r="N46" s="27"/>
      <c r="O46" s="29">
        <f t="shared" si="3"/>
        <v>0</v>
      </c>
    </row>
    <row r="47" spans="2:15" ht="15.75">
      <c r="B47" s="25">
        <v>11</v>
      </c>
      <c r="C47" s="35" t="s">
        <v>32</v>
      </c>
      <c r="D47" s="26"/>
      <c r="E47" s="27"/>
      <c r="F47" s="28">
        <v>2</v>
      </c>
      <c r="G47" s="29">
        <v>35</v>
      </c>
      <c r="H47" s="30">
        <v>1</v>
      </c>
      <c r="I47" s="27">
        <v>50</v>
      </c>
      <c r="J47" s="28"/>
      <c r="K47" s="29"/>
      <c r="L47" s="30"/>
      <c r="M47" s="27"/>
      <c r="N47" s="27">
        <v>46</v>
      </c>
      <c r="O47" s="29">
        <f t="shared" si="3"/>
        <v>131</v>
      </c>
    </row>
    <row r="48" spans="2:15" ht="15.75">
      <c r="B48" s="25">
        <v>12</v>
      </c>
      <c r="C48" s="25" t="s">
        <v>73</v>
      </c>
      <c r="D48" s="26"/>
      <c r="E48" s="27"/>
      <c r="F48" s="28"/>
      <c r="G48" s="29"/>
      <c r="H48" s="30"/>
      <c r="I48" s="27"/>
      <c r="J48" s="28"/>
      <c r="K48" s="29"/>
      <c r="L48" s="30"/>
      <c r="M48" s="27"/>
      <c r="N48" s="27"/>
      <c r="O48" s="29">
        <f t="shared" si="3"/>
        <v>0</v>
      </c>
    </row>
    <row r="49" spans="2:15" ht="15.75">
      <c r="B49" s="25">
        <v>13</v>
      </c>
      <c r="C49" s="25" t="s">
        <v>104</v>
      </c>
      <c r="D49" s="26"/>
      <c r="E49" s="27"/>
      <c r="F49" s="28">
        <v>3</v>
      </c>
      <c r="G49" s="29">
        <v>20</v>
      </c>
      <c r="H49" s="30"/>
      <c r="I49" s="27"/>
      <c r="J49" s="28"/>
      <c r="K49" s="29"/>
      <c r="L49" s="30"/>
      <c r="M49" s="27"/>
      <c r="N49" s="27"/>
      <c r="O49" s="29">
        <f t="shared" si="3"/>
        <v>20</v>
      </c>
    </row>
    <row r="50" spans="2:15" ht="15.75">
      <c r="B50" s="25">
        <v>14</v>
      </c>
      <c r="C50" s="25" t="s">
        <v>105</v>
      </c>
      <c r="D50" s="26"/>
      <c r="E50" s="27"/>
      <c r="F50" s="28">
        <v>5</v>
      </c>
      <c r="G50" s="29">
        <v>10</v>
      </c>
      <c r="H50" s="30"/>
      <c r="I50" s="27"/>
      <c r="J50" s="28"/>
      <c r="K50" s="29"/>
      <c r="L50" s="30"/>
      <c r="M50" s="27"/>
      <c r="N50" s="27"/>
      <c r="O50" s="29">
        <f t="shared" si="3"/>
        <v>10</v>
      </c>
    </row>
    <row r="51" spans="2:15" ht="15.75">
      <c r="B51" s="25">
        <v>15</v>
      </c>
      <c r="C51" s="25" t="s">
        <v>33</v>
      </c>
      <c r="D51" s="26">
        <v>3</v>
      </c>
      <c r="E51" s="27">
        <v>20</v>
      </c>
      <c r="F51" s="28"/>
      <c r="G51" s="29"/>
      <c r="H51" s="30"/>
      <c r="I51" s="27"/>
      <c r="J51" s="28"/>
      <c r="K51" s="29"/>
      <c r="L51" s="30"/>
      <c r="M51" s="27"/>
      <c r="N51" s="27"/>
      <c r="O51" s="29">
        <f t="shared" si="3"/>
        <v>20</v>
      </c>
    </row>
    <row r="52" spans="2:15" ht="15.75">
      <c r="B52" s="25">
        <v>16</v>
      </c>
      <c r="C52" s="25" t="s">
        <v>107</v>
      </c>
      <c r="D52" s="26"/>
      <c r="E52" s="27"/>
      <c r="F52" s="28"/>
      <c r="G52" s="29"/>
      <c r="H52" s="30"/>
      <c r="I52" s="27"/>
      <c r="J52" s="28">
        <v>3</v>
      </c>
      <c r="K52" s="29">
        <v>35</v>
      </c>
      <c r="L52" s="30"/>
      <c r="M52" s="27"/>
      <c r="N52" s="27"/>
      <c r="O52" s="29">
        <f t="shared" si="3"/>
        <v>35</v>
      </c>
    </row>
    <row r="53" spans="2:15" ht="15.75">
      <c r="B53" s="25">
        <v>17</v>
      </c>
      <c r="C53" s="25" t="s">
        <v>130</v>
      </c>
      <c r="D53" s="26"/>
      <c r="E53" s="27"/>
      <c r="F53" s="28"/>
      <c r="G53" s="29"/>
      <c r="H53" s="30"/>
      <c r="I53" s="27"/>
      <c r="J53" s="28">
        <v>7</v>
      </c>
      <c r="K53" s="29">
        <v>10</v>
      </c>
      <c r="L53" s="30"/>
      <c r="M53" s="27"/>
      <c r="N53" s="27"/>
      <c r="O53" s="29">
        <f t="shared" si="3"/>
        <v>10</v>
      </c>
    </row>
    <row r="55" spans="3:7" ht="25.5">
      <c r="C55" s="75"/>
      <c r="D55" s="75" t="s">
        <v>108</v>
      </c>
      <c r="E55" s="75" t="s">
        <v>109</v>
      </c>
      <c r="F55" s="75" t="s">
        <v>110</v>
      </c>
      <c r="G55" s="75" t="s">
        <v>132</v>
      </c>
    </row>
    <row r="56" spans="3:7" ht="15">
      <c r="C56" s="76" t="s">
        <v>111</v>
      </c>
      <c r="D56" s="77">
        <v>50</v>
      </c>
      <c r="E56" s="77">
        <v>35</v>
      </c>
      <c r="F56" s="77">
        <v>20</v>
      </c>
      <c r="G56" s="46">
        <v>10</v>
      </c>
    </row>
    <row r="57" spans="3:7" ht="15">
      <c r="C57" s="76" t="s">
        <v>112</v>
      </c>
      <c r="D57" s="77">
        <v>50</v>
      </c>
      <c r="E57" s="77">
        <v>35</v>
      </c>
      <c r="F57" s="77">
        <v>20</v>
      </c>
      <c r="G57" s="46">
        <v>10</v>
      </c>
    </row>
    <row r="58" spans="3:7" ht="15.75">
      <c r="C58" s="78" t="s">
        <v>113</v>
      </c>
      <c r="D58" s="79">
        <v>75</v>
      </c>
      <c r="E58" s="79">
        <v>50</v>
      </c>
      <c r="F58" s="79">
        <v>30</v>
      </c>
      <c r="G58" s="46">
        <v>10</v>
      </c>
    </row>
    <row r="59" spans="3:7" ht="15">
      <c r="C59" s="76" t="s">
        <v>114</v>
      </c>
      <c r="D59" s="77">
        <v>50</v>
      </c>
      <c r="E59" s="77">
        <v>35</v>
      </c>
      <c r="F59" s="77">
        <v>20</v>
      </c>
      <c r="G59" s="46">
        <v>10</v>
      </c>
    </row>
    <row r="60" spans="3:7" ht="15">
      <c r="C60" s="76" t="s">
        <v>115</v>
      </c>
      <c r="D60" s="77">
        <v>50</v>
      </c>
      <c r="E60" s="77">
        <v>35</v>
      </c>
      <c r="F60" s="77">
        <v>20</v>
      </c>
      <c r="G60" s="46">
        <v>10</v>
      </c>
    </row>
    <row r="61" spans="3:7" ht="15.75">
      <c r="C61" s="78" t="s">
        <v>116</v>
      </c>
      <c r="D61" s="79">
        <v>75</v>
      </c>
      <c r="E61" s="79">
        <v>50</v>
      </c>
      <c r="F61" s="79">
        <v>30</v>
      </c>
      <c r="G61" s="46">
        <v>10</v>
      </c>
    </row>
    <row r="62" spans="3:7" ht="15">
      <c r="C62" s="76" t="s">
        <v>117</v>
      </c>
      <c r="D62" s="77">
        <v>50</v>
      </c>
      <c r="E62" s="77">
        <v>35</v>
      </c>
      <c r="F62" s="77">
        <v>20</v>
      </c>
      <c r="G62" s="46">
        <v>10</v>
      </c>
    </row>
    <row r="63" spans="3:15" ht="15">
      <c r="C63" s="76" t="s">
        <v>118</v>
      </c>
      <c r="D63" s="77">
        <v>50</v>
      </c>
      <c r="E63" s="77">
        <v>35</v>
      </c>
      <c r="F63" s="77">
        <v>20</v>
      </c>
      <c r="G63" s="46">
        <v>10</v>
      </c>
      <c r="O63" t="s">
        <v>15</v>
      </c>
    </row>
    <row r="64" spans="3:7" ht="15">
      <c r="C64" s="76" t="s">
        <v>119</v>
      </c>
      <c r="D64" s="77">
        <v>50</v>
      </c>
      <c r="E64" s="77">
        <v>35</v>
      </c>
      <c r="F64" s="77">
        <v>20</v>
      </c>
      <c r="G64" s="46">
        <v>10</v>
      </c>
    </row>
    <row r="65" spans="3:7" ht="15">
      <c r="C65" s="76" t="s">
        <v>120</v>
      </c>
      <c r="D65" s="77">
        <v>50</v>
      </c>
      <c r="E65" s="77">
        <v>35</v>
      </c>
      <c r="F65" s="77">
        <v>20</v>
      </c>
      <c r="G65" s="46">
        <v>10</v>
      </c>
    </row>
    <row r="66" spans="3:7" ht="15">
      <c r="C66" s="86" t="s">
        <v>121</v>
      </c>
      <c r="D66" s="87">
        <v>100</v>
      </c>
      <c r="E66" s="87">
        <v>80</v>
      </c>
      <c r="F66" s="87">
        <v>60</v>
      </c>
      <c r="G66" s="87"/>
    </row>
  </sheetData>
  <sheetProtection/>
  <mergeCells count="21">
    <mergeCell ref="P2:Q2"/>
    <mergeCell ref="J35:K35"/>
    <mergeCell ref="R2:S2"/>
    <mergeCell ref="L2:M2"/>
    <mergeCell ref="F35:G35"/>
    <mergeCell ref="C3:Z3"/>
    <mergeCell ref="C25:Z25"/>
    <mergeCell ref="L35:M35"/>
    <mergeCell ref="V2:W2"/>
    <mergeCell ref="D35:E35"/>
    <mergeCell ref="T2:U2"/>
    <mergeCell ref="F2:G2"/>
    <mergeCell ref="D2:E2"/>
    <mergeCell ref="J2:K2"/>
    <mergeCell ref="H35:I35"/>
    <mergeCell ref="B35:C35"/>
    <mergeCell ref="H2:I2"/>
    <mergeCell ref="C34:Z34"/>
    <mergeCell ref="B2:C2"/>
    <mergeCell ref="N2:O2"/>
    <mergeCell ref="Y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99"/>
  <sheetViews>
    <sheetView showGridLines="0" zoomScale="70" zoomScaleNormal="70" zoomScalePageLayoutView="0" workbookViewId="0" topLeftCell="A1">
      <selection activeCell="X12" sqref="X12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8.25390625" style="0" customWidth="1"/>
    <col min="4" max="4" width="7.75390625" style="0" customWidth="1"/>
    <col min="5" max="5" width="8.375" style="0" customWidth="1"/>
    <col min="6" max="6" width="7.125" style="0" customWidth="1"/>
    <col min="7" max="7" width="8.375" style="0" customWidth="1"/>
    <col min="8" max="8" width="7.625" style="0" customWidth="1"/>
    <col min="9" max="9" width="8.12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8.125" style="0" customWidth="1"/>
    <col min="14" max="14" width="8.25390625" style="0" customWidth="1"/>
    <col min="15" max="15" width="8.125" style="0" customWidth="1"/>
    <col min="16" max="16" width="8.125" style="0" hidden="1" customWidth="1"/>
    <col min="17" max="19" width="8.375" style="0" hidden="1" customWidth="1"/>
    <col min="20" max="20" width="9.25390625" style="0" customWidth="1"/>
    <col min="21" max="21" width="6.625" style="0" customWidth="1"/>
    <col min="22" max="22" width="6.625" style="0" hidden="1" customWidth="1"/>
    <col min="23" max="23" width="10.00390625" style="0" hidden="1" customWidth="1"/>
    <col min="24" max="24" width="10.00390625" style="0" customWidth="1"/>
    <col min="25" max="25" width="4.75390625" style="0" customWidth="1"/>
    <col min="26" max="26" width="4.875" style="0" customWidth="1"/>
    <col min="27" max="27" width="17.375" style="0" customWidth="1"/>
    <col min="28" max="28" width="7.625" style="0" customWidth="1"/>
    <col min="29" max="29" width="8.75390625" style="0" customWidth="1"/>
    <col min="30" max="30" width="8.125" style="0" customWidth="1"/>
    <col min="31" max="31" width="9.125" style="0" customWidth="1"/>
    <col min="32" max="32" width="8.625" style="0" customWidth="1"/>
    <col min="33" max="33" width="8.00390625" style="0" customWidth="1"/>
    <col min="34" max="34" width="8.25390625" style="0" customWidth="1"/>
    <col min="35" max="35" width="8.125" style="0" customWidth="1"/>
    <col min="36" max="36" width="8.625" style="0" customWidth="1"/>
    <col min="37" max="37" width="7.625" style="0" customWidth="1"/>
    <col min="38" max="38" width="7.875" style="0" customWidth="1"/>
    <col min="39" max="39" width="7.00390625" style="0" customWidth="1"/>
    <col min="40" max="40" width="9.125" style="0" customWidth="1"/>
    <col min="41" max="42" width="8.25390625" style="0" customWidth="1"/>
    <col min="43" max="43" width="6.875" style="0" customWidth="1"/>
    <col min="44" max="44" width="8.125" style="0" hidden="1" customWidth="1"/>
    <col min="45" max="47" width="8.375" style="0" hidden="1" customWidth="1"/>
    <col min="48" max="48" width="9.25390625" style="0" customWidth="1"/>
    <col min="49" max="49" width="6.625" style="0" customWidth="1"/>
    <col min="50" max="50" width="6.625" style="0" hidden="1" customWidth="1"/>
    <col min="51" max="51" width="10.00390625" style="0" hidden="1" customWidth="1"/>
    <col min="52" max="52" width="10.00390625" style="0" customWidth="1"/>
  </cols>
  <sheetData>
    <row r="1" spans="2:52" ht="12.75">
      <c r="B1" s="217" t="s">
        <v>135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Z1" s="217" t="s">
        <v>137</v>
      </c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</row>
    <row r="2" spans="2:52" ht="12.75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</row>
    <row r="3" spans="2:52" ht="13.5" thickBo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</row>
    <row r="4" spans="2:52" ht="15">
      <c r="B4" s="219" t="s">
        <v>5</v>
      </c>
      <c r="C4" s="220"/>
      <c r="D4" s="209" t="s">
        <v>92</v>
      </c>
      <c r="E4" s="240"/>
      <c r="F4" s="209" t="s">
        <v>93</v>
      </c>
      <c r="G4" s="240"/>
      <c r="H4" s="245" t="s">
        <v>94</v>
      </c>
      <c r="I4" s="246"/>
      <c r="J4" s="251" t="s">
        <v>142</v>
      </c>
      <c r="K4" s="252"/>
      <c r="L4" s="257" t="s">
        <v>143</v>
      </c>
      <c r="M4" s="258"/>
      <c r="N4" s="251" t="s">
        <v>136</v>
      </c>
      <c r="O4" s="252"/>
      <c r="P4" s="142" t="s">
        <v>78</v>
      </c>
      <c r="Q4" s="143"/>
      <c r="R4" s="142" t="s">
        <v>79</v>
      </c>
      <c r="S4" s="143"/>
      <c r="T4" s="175" t="s">
        <v>14</v>
      </c>
      <c r="U4" s="166" t="s">
        <v>146</v>
      </c>
      <c r="V4" s="167"/>
      <c r="W4" s="167"/>
      <c r="X4" s="168"/>
      <c r="Z4" s="219" t="s">
        <v>5</v>
      </c>
      <c r="AA4" s="220"/>
      <c r="AB4" s="221" t="s">
        <v>145</v>
      </c>
      <c r="AC4" s="222"/>
      <c r="AD4" s="221" t="s">
        <v>144</v>
      </c>
      <c r="AE4" s="222"/>
      <c r="AF4" s="227" t="s">
        <v>95</v>
      </c>
      <c r="AG4" s="228"/>
      <c r="AH4" s="233" t="s">
        <v>138</v>
      </c>
      <c r="AI4" s="234"/>
      <c r="AJ4" s="239" t="s">
        <v>139</v>
      </c>
      <c r="AK4" s="210"/>
      <c r="AL4" s="142" t="s">
        <v>140</v>
      </c>
      <c r="AM4" s="143"/>
      <c r="AN4" s="209" t="s">
        <v>133</v>
      </c>
      <c r="AO4" s="210"/>
      <c r="AP4" s="209" t="s">
        <v>134</v>
      </c>
      <c r="AQ4" s="210"/>
      <c r="AR4" s="142" t="s">
        <v>78</v>
      </c>
      <c r="AS4" s="143"/>
      <c r="AT4" s="142" t="s">
        <v>79</v>
      </c>
      <c r="AU4" s="143"/>
      <c r="AV4" s="175" t="s">
        <v>14</v>
      </c>
      <c r="AW4" s="166" t="s">
        <v>147</v>
      </c>
      <c r="AX4" s="167"/>
      <c r="AY4" s="167"/>
      <c r="AZ4" s="168"/>
    </row>
    <row r="5" spans="2:52" ht="12.75">
      <c r="B5" s="122"/>
      <c r="C5" s="123"/>
      <c r="D5" s="241"/>
      <c r="E5" s="242"/>
      <c r="F5" s="241"/>
      <c r="G5" s="242"/>
      <c r="H5" s="247"/>
      <c r="I5" s="248"/>
      <c r="J5" s="253"/>
      <c r="K5" s="254"/>
      <c r="L5" s="259"/>
      <c r="M5" s="260"/>
      <c r="N5" s="253"/>
      <c r="O5" s="254"/>
      <c r="P5" s="144"/>
      <c r="Q5" s="145"/>
      <c r="R5" s="144"/>
      <c r="S5" s="145"/>
      <c r="T5" s="176"/>
      <c r="U5" s="169"/>
      <c r="V5" s="170"/>
      <c r="W5" s="170"/>
      <c r="X5" s="171"/>
      <c r="Z5" s="122"/>
      <c r="AA5" s="123"/>
      <c r="AB5" s="223"/>
      <c r="AC5" s="224"/>
      <c r="AD5" s="223"/>
      <c r="AE5" s="224"/>
      <c r="AF5" s="229"/>
      <c r="AG5" s="230"/>
      <c r="AH5" s="235"/>
      <c r="AI5" s="236"/>
      <c r="AJ5" s="211"/>
      <c r="AK5" s="212"/>
      <c r="AL5" s="144"/>
      <c r="AM5" s="145"/>
      <c r="AN5" s="211"/>
      <c r="AO5" s="212"/>
      <c r="AP5" s="211"/>
      <c r="AQ5" s="212"/>
      <c r="AR5" s="144"/>
      <c r="AS5" s="145"/>
      <c r="AT5" s="144"/>
      <c r="AU5" s="145"/>
      <c r="AV5" s="176"/>
      <c r="AW5" s="169"/>
      <c r="AX5" s="170"/>
      <c r="AY5" s="170"/>
      <c r="AZ5" s="171"/>
    </row>
    <row r="6" spans="2:52" ht="12.75">
      <c r="B6" s="124"/>
      <c r="C6" s="123"/>
      <c r="D6" s="241"/>
      <c r="E6" s="242"/>
      <c r="F6" s="241"/>
      <c r="G6" s="242"/>
      <c r="H6" s="247"/>
      <c r="I6" s="248"/>
      <c r="J6" s="253"/>
      <c r="K6" s="254"/>
      <c r="L6" s="259"/>
      <c r="M6" s="260"/>
      <c r="N6" s="253"/>
      <c r="O6" s="254"/>
      <c r="P6" s="144"/>
      <c r="Q6" s="145"/>
      <c r="R6" s="144"/>
      <c r="S6" s="145"/>
      <c r="T6" s="176"/>
      <c r="U6" s="169"/>
      <c r="V6" s="170"/>
      <c r="W6" s="170"/>
      <c r="X6" s="171"/>
      <c r="Z6" s="124"/>
      <c r="AA6" s="123"/>
      <c r="AB6" s="223"/>
      <c r="AC6" s="224"/>
      <c r="AD6" s="223"/>
      <c r="AE6" s="224"/>
      <c r="AF6" s="229"/>
      <c r="AG6" s="230"/>
      <c r="AH6" s="235"/>
      <c r="AI6" s="236"/>
      <c r="AJ6" s="211"/>
      <c r="AK6" s="212"/>
      <c r="AL6" s="144"/>
      <c r="AM6" s="145"/>
      <c r="AN6" s="211"/>
      <c r="AO6" s="212"/>
      <c r="AP6" s="211"/>
      <c r="AQ6" s="212"/>
      <c r="AR6" s="144"/>
      <c r="AS6" s="145"/>
      <c r="AT6" s="144"/>
      <c r="AU6" s="145"/>
      <c r="AV6" s="176"/>
      <c r="AW6" s="169"/>
      <c r="AX6" s="170"/>
      <c r="AY6" s="170"/>
      <c r="AZ6" s="171"/>
    </row>
    <row r="7" spans="2:52" ht="12.75">
      <c r="B7" s="124"/>
      <c r="C7" s="123"/>
      <c r="D7" s="241"/>
      <c r="E7" s="242"/>
      <c r="F7" s="241"/>
      <c r="G7" s="242"/>
      <c r="H7" s="247"/>
      <c r="I7" s="248"/>
      <c r="J7" s="253"/>
      <c r="K7" s="254"/>
      <c r="L7" s="259"/>
      <c r="M7" s="260"/>
      <c r="N7" s="253"/>
      <c r="O7" s="254"/>
      <c r="P7" s="144"/>
      <c r="Q7" s="145"/>
      <c r="R7" s="144"/>
      <c r="S7" s="145"/>
      <c r="T7" s="176"/>
      <c r="U7" s="169"/>
      <c r="V7" s="170"/>
      <c r="W7" s="170"/>
      <c r="X7" s="171"/>
      <c r="Z7" s="124"/>
      <c r="AA7" s="123"/>
      <c r="AB7" s="223"/>
      <c r="AC7" s="224"/>
      <c r="AD7" s="223"/>
      <c r="AE7" s="224"/>
      <c r="AF7" s="229"/>
      <c r="AG7" s="230"/>
      <c r="AH7" s="235"/>
      <c r="AI7" s="236"/>
      <c r="AJ7" s="211"/>
      <c r="AK7" s="212"/>
      <c r="AL7" s="144"/>
      <c r="AM7" s="145"/>
      <c r="AN7" s="211"/>
      <c r="AO7" s="212"/>
      <c r="AP7" s="211"/>
      <c r="AQ7" s="212"/>
      <c r="AR7" s="144"/>
      <c r="AS7" s="145"/>
      <c r="AT7" s="144"/>
      <c r="AU7" s="145"/>
      <c r="AV7" s="176"/>
      <c r="AW7" s="169"/>
      <c r="AX7" s="170"/>
      <c r="AY7" s="170"/>
      <c r="AZ7" s="171"/>
    </row>
    <row r="8" spans="2:52" ht="12.75">
      <c r="B8" s="124"/>
      <c r="C8" s="123"/>
      <c r="D8" s="241"/>
      <c r="E8" s="242"/>
      <c r="F8" s="241"/>
      <c r="G8" s="242"/>
      <c r="H8" s="247"/>
      <c r="I8" s="248"/>
      <c r="J8" s="253"/>
      <c r="K8" s="254"/>
      <c r="L8" s="259"/>
      <c r="M8" s="260"/>
      <c r="N8" s="253"/>
      <c r="O8" s="254"/>
      <c r="P8" s="144"/>
      <c r="Q8" s="145"/>
      <c r="R8" s="144"/>
      <c r="S8" s="145"/>
      <c r="T8" s="176"/>
      <c r="U8" s="169"/>
      <c r="V8" s="170"/>
      <c r="W8" s="170"/>
      <c r="X8" s="171"/>
      <c r="Z8" s="124"/>
      <c r="AA8" s="123"/>
      <c r="AB8" s="223"/>
      <c r="AC8" s="224"/>
      <c r="AD8" s="223"/>
      <c r="AE8" s="224"/>
      <c r="AF8" s="229"/>
      <c r="AG8" s="230"/>
      <c r="AH8" s="235"/>
      <c r="AI8" s="236"/>
      <c r="AJ8" s="211"/>
      <c r="AK8" s="212"/>
      <c r="AL8" s="144"/>
      <c r="AM8" s="145"/>
      <c r="AN8" s="211"/>
      <c r="AO8" s="212"/>
      <c r="AP8" s="211"/>
      <c r="AQ8" s="212"/>
      <c r="AR8" s="144"/>
      <c r="AS8" s="145"/>
      <c r="AT8" s="144"/>
      <c r="AU8" s="145"/>
      <c r="AV8" s="176"/>
      <c r="AW8" s="169"/>
      <c r="AX8" s="170"/>
      <c r="AY8" s="170"/>
      <c r="AZ8" s="171"/>
    </row>
    <row r="9" spans="2:52" ht="13.5" thickBot="1">
      <c r="B9" s="124"/>
      <c r="C9" s="123"/>
      <c r="D9" s="243"/>
      <c r="E9" s="244"/>
      <c r="F9" s="243"/>
      <c r="G9" s="244"/>
      <c r="H9" s="249"/>
      <c r="I9" s="250"/>
      <c r="J9" s="255"/>
      <c r="K9" s="256"/>
      <c r="L9" s="261"/>
      <c r="M9" s="262"/>
      <c r="N9" s="255"/>
      <c r="O9" s="256"/>
      <c r="P9" s="146"/>
      <c r="Q9" s="147"/>
      <c r="R9" s="146"/>
      <c r="S9" s="147"/>
      <c r="T9" s="215"/>
      <c r="U9" s="172"/>
      <c r="V9" s="173"/>
      <c r="W9" s="173"/>
      <c r="X9" s="174"/>
      <c r="Z9" s="124"/>
      <c r="AA9" s="123"/>
      <c r="AB9" s="225"/>
      <c r="AC9" s="226"/>
      <c r="AD9" s="225"/>
      <c r="AE9" s="226"/>
      <c r="AF9" s="231"/>
      <c r="AG9" s="232"/>
      <c r="AH9" s="237"/>
      <c r="AI9" s="238"/>
      <c r="AJ9" s="213"/>
      <c r="AK9" s="214"/>
      <c r="AL9" s="146"/>
      <c r="AM9" s="147"/>
      <c r="AN9" s="213"/>
      <c r="AO9" s="214"/>
      <c r="AP9" s="213"/>
      <c r="AQ9" s="214"/>
      <c r="AR9" s="146"/>
      <c r="AS9" s="147"/>
      <c r="AT9" s="146"/>
      <c r="AU9" s="147"/>
      <c r="AV9" s="215"/>
      <c r="AW9" s="172"/>
      <c r="AX9" s="173"/>
      <c r="AY9" s="173"/>
      <c r="AZ9" s="174"/>
    </row>
    <row r="10" spans="2:52" ht="16.5" thickBot="1">
      <c r="B10" s="150" t="s">
        <v>6</v>
      </c>
      <c r="C10" s="151"/>
      <c r="D10" s="126">
        <v>1</v>
      </c>
      <c r="E10" s="127"/>
      <c r="F10" s="126">
        <v>2</v>
      </c>
      <c r="G10" s="127"/>
      <c r="H10" s="126">
        <v>3</v>
      </c>
      <c r="I10" s="127"/>
      <c r="J10" s="148">
        <v>4</v>
      </c>
      <c r="K10" s="149"/>
      <c r="L10" s="126">
        <v>5</v>
      </c>
      <c r="M10" s="127"/>
      <c r="N10" s="126">
        <v>6</v>
      </c>
      <c r="O10" s="127"/>
      <c r="P10" s="126">
        <v>16</v>
      </c>
      <c r="Q10" s="127"/>
      <c r="R10" s="126">
        <v>17</v>
      </c>
      <c r="S10" s="185"/>
      <c r="T10" s="16"/>
      <c r="U10" s="166"/>
      <c r="V10" s="167"/>
      <c r="W10" s="167"/>
      <c r="X10" s="168"/>
      <c r="Z10" s="150" t="s">
        <v>6</v>
      </c>
      <c r="AA10" s="151"/>
      <c r="AB10" s="126">
        <v>1</v>
      </c>
      <c r="AC10" s="127"/>
      <c r="AD10" s="126">
        <v>2</v>
      </c>
      <c r="AE10" s="127"/>
      <c r="AF10" s="126">
        <v>3</v>
      </c>
      <c r="AG10" s="127"/>
      <c r="AH10" s="126">
        <v>4</v>
      </c>
      <c r="AI10" s="127"/>
      <c r="AJ10" s="126">
        <v>5</v>
      </c>
      <c r="AK10" s="127"/>
      <c r="AL10" s="126">
        <v>6</v>
      </c>
      <c r="AM10" s="127"/>
      <c r="AN10" s="126">
        <v>7</v>
      </c>
      <c r="AO10" s="127"/>
      <c r="AP10" s="126">
        <v>8</v>
      </c>
      <c r="AQ10" s="127"/>
      <c r="AR10" s="126">
        <v>16</v>
      </c>
      <c r="AS10" s="127"/>
      <c r="AT10" s="126">
        <v>17</v>
      </c>
      <c r="AU10" s="185"/>
      <c r="AV10" s="16"/>
      <c r="AW10" s="166"/>
      <c r="AX10" s="167"/>
      <c r="AY10" s="167"/>
      <c r="AZ10" s="168"/>
    </row>
    <row r="11" spans="2:52" ht="34.5" thickBot="1">
      <c r="B11" s="128" t="s">
        <v>0</v>
      </c>
      <c r="C11" s="129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52" t="s">
        <v>2</v>
      </c>
      <c r="J11" s="54" t="s">
        <v>1</v>
      </c>
      <c r="K11" s="54" t="s">
        <v>2</v>
      </c>
      <c r="L11" s="53" t="s">
        <v>1</v>
      </c>
      <c r="M11" s="2" t="s">
        <v>2</v>
      </c>
      <c r="N11" s="1" t="s">
        <v>1</v>
      </c>
      <c r="O11" s="2" t="s">
        <v>2</v>
      </c>
      <c r="P11" s="1" t="s">
        <v>1</v>
      </c>
      <c r="Q11" s="2" t="s">
        <v>2</v>
      </c>
      <c r="R11" s="1" t="s">
        <v>1</v>
      </c>
      <c r="S11" s="2" t="s">
        <v>2</v>
      </c>
      <c r="T11" s="3"/>
      <c r="U11" s="61" t="s">
        <v>1</v>
      </c>
      <c r="V11" s="68" t="s">
        <v>75</v>
      </c>
      <c r="W11" s="61" t="s">
        <v>76</v>
      </c>
      <c r="X11" s="61" t="s">
        <v>74</v>
      </c>
      <c r="Z11" s="128" t="s">
        <v>0</v>
      </c>
      <c r="AA11" s="129"/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1" t="s">
        <v>1</v>
      </c>
      <c r="AM11" s="2" t="s">
        <v>2</v>
      </c>
      <c r="AN11" s="1" t="s">
        <v>1</v>
      </c>
      <c r="AO11" s="2" t="s">
        <v>2</v>
      </c>
      <c r="AP11" s="1" t="s">
        <v>1</v>
      </c>
      <c r="AQ11" s="2" t="s">
        <v>2</v>
      </c>
      <c r="AR11" s="1" t="s">
        <v>1</v>
      </c>
      <c r="AS11" s="2" t="s">
        <v>2</v>
      </c>
      <c r="AT11" s="1" t="s">
        <v>1</v>
      </c>
      <c r="AU11" s="2" t="s">
        <v>2</v>
      </c>
      <c r="AV11" s="3"/>
      <c r="AW11" s="61" t="s">
        <v>1</v>
      </c>
      <c r="AX11" s="68" t="s">
        <v>75</v>
      </c>
      <c r="AY11" s="61" t="s">
        <v>76</v>
      </c>
      <c r="AZ11" s="61" t="s">
        <v>74</v>
      </c>
    </row>
    <row r="12" spans="2:52" ht="15.75" thickBot="1">
      <c r="B12" s="56" t="s">
        <v>55</v>
      </c>
      <c r="C12" s="10"/>
      <c r="D12" s="7">
        <v>3</v>
      </c>
      <c r="E12" s="6">
        <v>8</v>
      </c>
      <c r="F12" s="5">
        <v>6</v>
      </c>
      <c r="G12" s="6">
        <v>5</v>
      </c>
      <c r="H12" s="7">
        <v>5</v>
      </c>
      <c r="I12" s="6">
        <v>6</v>
      </c>
      <c r="J12" s="64">
        <v>1</v>
      </c>
      <c r="K12" s="64">
        <v>10</v>
      </c>
      <c r="L12" s="5">
        <v>1</v>
      </c>
      <c r="M12" s="8">
        <v>10</v>
      </c>
      <c r="N12" s="5">
        <v>4</v>
      </c>
      <c r="O12" s="8">
        <v>7</v>
      </c>
      <c r="P12" s="12"/>
      <c r="Q12" s="12"/>
      <c r="R12" s="12"/>
      <c r="S12" s="12"/>
      <c r="T12" s="17">
        <v>9</v>
      </c>
      <c r="U12" s="59">
        <v>1</v>
      </c>
      <c r="V12" s="69">
        <v>0</v>
      </c>
      <c r="W12" s="62">
        <f aca="true" t="shared" si="0" ref="W12:W34">X12-V12</f>
        <v>55</v>
      </c>
      <c r="X12" s="60">
        <f>E12+G12+I12+K12+M12+O12+T12</f>
        <v>55</v>
      </c>
      <c r="Z12" s="56" t="s">
        <v>9</v>
      </c>
      <c r="AA12" s="10"/>
      <c r="AB12" s="7">
        <v>3</v>
      </c>
      <c r="AC12" s="6">
        <v>8</v>
      </c>
      <c r="AD12" s="5">
        <v>3</v>
      </c>
      <c r="AE12" s="6">
        <v>8</v>
      </c>
      <c r="AF12" s="5">
        <v>11</v>
      </c>
      <c r="AG12" s="8">
        <v>0</v>
      </c>
      <c r="AH12" s="7">
        <v>1</v>
      </c>
      <c r="AI12" s="8">
        <v>10</v>
      </c>
      <c r="AJ12" s="7">
        <v>1</v>
      </c>
      <c r="AK12" s="8">
        <v>10</v>
      </c>
      <c r="AL12" s="7">
        <v>1</v>
      </c>
      <c r="AM12" s="8">
        <v>10</v>
      </c>
      <c r="AN12" s="8">
        <v>7</v>
      </c>
      <c r="AO12" s="8">
        <v>4</v>
      </c>
      <c r="AP12" s="8">
        <v>13</v>
      </c>
      <c r="AQ12" s="8">
        <v>0</v>
      </c>
      <c r="AR12" s="5"/>
      <c r="AS12" s="5"/>
      <c r="AT12" s="8"/>
      <c r="AU12" s="8"/>
      <c r="AV12" s="17">
        <v>13</v>
      </c>
      <c r="AW12" s="59">
        <v>1</v>
      </c>
      <c r="AX12" s="69">
        <v>0</v>
      </c>
      <c r="AY12" s="62">
        <f>AZ12-AX12</f>
        <v>63</v>
      </c>
      <c r="AZ12" s="60">
        <f>AC12+AE12+AG12+AI12+AK12+AM12+AO12+AQ12+AV12</f>
        <v>63</v>
      </c>
    </row>
    <row r="13" spans="2:52" ht="15.75" thickBot="1">
      <c r="B13" s="56" t="s">
        <v>3</v>
      </c>
      <c r="C13" s="10"/>
      <c r="D13" s="7">
        <v>6</v>
      </c>
      <c r="E13" s="6">
        <v>5</v>
      </c>
      <c r="F13" s="5">
        <v>2</v>
      </c>
      <c r="G13" s="6">
        <v>9</v>
      </c>
      <c r="H13" s="7"/>
      <c r="I13" s="6"/>
      <c r="J13" s="6">
        <v>2</v>
      </c>
      <c r="K13" s="6">
        <v>9</v>
      </c>
      <c r="L13" s="5">
        <v>2</v>
      </c>
      <c r="M13" s="8">
        <v>9</v>
      </c>
      <c r="N13" s="5">
        <v>2</v>
      </c>
      <c r="O13" s="8">
        <v>9</v>
      </c>
      <c r="P13" s="8"/>
      <c r="Q13" s="8"/>
      <c r="R13" s="8"/>
      <c r="S13" s="8"/>
      <c r="T13" s="17">
        <v>7</v>
      </c>
      <c r="U13" s="9">
        <v>2</v>
      </c>
      <c r="V13" s="67">
        <v>0</v>
      </c>
      <c r="W13" s="62">
        <f t="shared" si="0"/>
        <v>48</v>
      </c>
      <c r="X13" s="60">
        <f aca="true" t="shared" si="1" ref="X13:X34">E13+G13+I13+K13+M13+O13+T13</f>
        <v>48</v>
      </c>
      <c r="Z13" s="56" t="s">
        <v>62</v>
      </c>
      <c r="AA13" s="10"/>
      <c r="AB13" s="7">
        <v>4</v>
      </c>
      <c r="AC13" s="6">
        <v>7</v>
      </c>
      <c r="AD13" s="5">
        <v>9</v>
      </c>
      <c r="AE13" s="6">
        <v>2</v>
      </c>
      <c r="AF13" s="5">
        <v>3</v>
      </c>
      <c r="AG13" s="8">
        <v>8</v>
      </c>
      <c r="AH13" s="7">
        <v>5</v>
      </c>
      <c r="AI13" s="8">
        <v>6</v>
      </c>
      <c r="AJ13" s="7">
        <v>10</v>
      </c>
      <c r="AK13" s="8">
        <v>0</v>
      </c>
      <c r="AL13" s="7">
        <v>5</v>
      </c>
      <c r="AM13" s="8">
        <v>6</v>
      </c>
      <c r="AN13" s="8">
        <v>9</v>
      </c>
      <c r="AO13" s="8">
        <v>2</v>
      </c>
      <c r="AP13" s="8">
        <v>5</v>
      </c>
      <c r="AQ13" s="8">
        <v>6</v>
      </c>
      <c r="AR13" s="8"/>
      <c r="AS13" s="8"/>
      <c r="AT13" s="8"/>
      <c r="AU13" s="8"/>
      <c r="AV13" s="17">
        <v>13</v>
      </c>
      <c r="AW13" s="9">
        <v>2</v>
      </c>
      <c r="AX13" s="67">
        <v>0</v>
      </c>
      <c r="AY13" s="62">
        <f aca="true" t="shared" si="2" ref="AY13:AY37">AZ13-AX13</f>
        <v>50</v>
      </c>
      <c r="AZ13" s="60">
        <f aca="true" t="shared" si="3" ref="AZ13:AZ37">AC13+AE13+AG13+AI13+AK13+AM13+AO13+AQ13+AV13</f>
        <v>50</v>
      </c>
    </row>
    <row r="14" spans="2:52" ht="15.75" thickBot="1">
      <c r="B14" s="56" t="s">
        <v>9</v>
      </c>
      <c r="C14" s="10"/>
      <c r="D14" s="7">
        <v>15</v>
      </c>
      <c r="E14" s="6">
        <v>0</v>
      </c>
      <c r="F14" s="5">
        <v>3</v>
      </c>
      <c r="G14" s="6">
        <v>8</v>
      </c>
      <c r="H14" s="7">
        <v>3</v>
      </c>
      <c r="I14" s="6">
        <v>8</v>
      </c>
      <c r="J14" s="6">
        <v>5</v>
      </c>
      <c r="K14" s="6">
        <v>6</v>
      </c>
      <c r="L14" s="5">
        <v>3</v>
      </c>
      <c r="M14" s="8">
        <v>8</v>
      </c>
      <c r="N14" s="5">
        <v>3</v>
      </c>
      <c r="O14" s="8">
        <v>8</v>
      </c>
      <c r="P14" s="5"/>
      <c r="Q14" s="5"/>
      <c r="R14" s="8"/>
      <c r="S14" s="8"/>
      <c r="T14" s="17">
        <v>9</v>
      </c>
      <c r="U14" s="9">
        <v>3</v>
      </c>
      <c r="V14" s="67">
        <v>0</v>
      </c>
      <c r="W14" s="62">
        <f t="shared" si="0"/>
        <v>47</v>
      </c>
      <c r="X14" s="60">
        <f t="shared" si="1"/>
        <v>47</v>
      </c>
      <c r="Z14" s="56" t="s">
        <v>55</v>
      </c>
      <c r="AA14" s="10"/>
      <c r="AB14" s="7">
        <v>8</v>
      </c>
      <c r="AC14" s="6">
        <v>3</v>
      </c>
      <c r="AD14" s="5">
        <v>11</v>
      </c>
      <c r="AE14" s="6">
        <v>0</v>
      </c>
      <c r="AF14" s="5">
        <v>4</v>
      </c>
      <c r="AG14" s="8">
        <v>7</v>
      </c>
      <c r="AH14" s="7">
        <v>9</v>
      </c>
      <c r="AI14" s="8">
        <v>2</v>
      </c>
      <c r="AJ14" s="7">
        <v>3</v>
      </c>
      <c r="AK14" s="8">
        <v>8</v>
      </c>
      <c r="AL14" s="7">
        <v>6</v>
      </c>
      <c r="AM14" s="8">
        <v>5</v>
      </c>
      <c r="AN14" s="8">
        <v>5</v>
      </c>
      <c r="AO14" s="8">
        <v>6</v>
      </c>
      <c r="AP14" s="8">
        <v>6</v>
      </c>
      <c r="AQ14" s="8">
        <v>5</v>
      </c>
      <c r="AR14" s="12"/>
      <c r="AS14" s="12"/>
      <c r="AT14" s="12"/>
      <c r="AU14" s="12"/>
      <c r="AV14" s="17">
        <v>13</v>
      </c>
      <c r="AW14" s="9">
        <v>3</v>
      </c>
      <c r="AX14" s="67">
        <v>0</v>
      </c>
      <c r="AY14" s="62">
        <f t="shared" si="2"/>
        <v>49</v>
      </c>
      <c r="AZ14" s="60">
        <f t="shared" si="3"/>
        <v>49</v>
      </c>
    </row>
    <row r="15" spans="2:52" ht="15.75" thickBot="1">
      <c r="B15" s="56" t="s">
        <v>44</v>
      </c>
      <c r="C15" s="10"/>
      <c r="D15" s="7">
        <v>5</v>
      </c>
      <c r="E15" s="6">
        <v>6</v>
      </c>
      <c r="F15" s="5">
        <v>4</v>
      </c>
      <c r="G15" s="6">
        <v>7</v>
      </c>
      <c r="H15" s="7">
        <v>7</v>
      </c>
      <c r="I15" s="6">
        <v>4</v>
      </c>
      <c r="J15" s="6">
        <v>3</v>
      </c>
      <c r="K15" s="6">
        <v>8</v>
      </c>
      <c r="L15" s="5">
        <v>9</v>
      </c>
      <c r="M15" s="8">
        <v>2</v>
      </c>
      <c r="N15" s="5">
        <v>8</v>
      </c>
      <c r="O15" s="8">
        <v>3</v>
      </c>
      <c r="P15" s="12"/>
      <c r="Q15" s="12"/>
      <c r="R15" s="12"/>
      <c r="S15" s="12"/>
      <c r="T15" s="17">
        <v>9</v>
      </c>
      <c r="U15" s="9">
        <v>4</v>
      </c>
      <c r="V15" s="67">
        <v>0</v>
      </c>
      <c r="W15" s="62">
        <f t="shared" si="0"/>
        <v>39</v>
      </c>
      <c r="X15" s="60">
        <f t="shared" si="1"/>
        <v>39</v>
      </c>
      <c r="Z15" s="56" t="s">
        <v>84</v>
      </c>
      <c r="AA15" s="10"/>
      <c r="AB15" s="7">
        <v>7</v>
      </c>
      <c r="AC15" s="6">
        <v>4</v>
      </c>
      <c r="AD15" s="5">
        <v>5</v>
      </c>
      <c r="AE15" s="6">
        <v>6</v>
      </c>
      <c r="AF15" s="5">
        <v>1</v>
      </c>
      <c r="AG15" s="8">
        <v>10</v>
      </c>
      <c r="AH15" s="7"/>
      <c r="AI15" s="8"/>
      <c r="AJ15" s="7">
        <v>5</v>
      </c>
      <c r="AK15" s="8">
        <v>6</v>
      </c>
      <c r="AL15" s="7">
        <v>7</v>
      </c>
      <c r="AM15" s="8">
        <v>4</v>
      </c>
      <c r="AN15" s="8">
        <v>6</v>
      </c>
      <c r="AO15" s="8">
        <v>5</v>
      </c>
      <c r="AP15" s="8">
        <v>13</v>
      </c>
      <c r="AQ15" s="8">
        <v>0</v>
      </c>
      <c r="AR15" s="12"/>
      <c r="AS15" s="12"/>
      <c r="AT15" s="12"/>
      <c r="AU15" s="12"/>
      <c r="AV15" s="17">
        <v>12</v>
      </c>
      <c r="AW15" s="9">
        <v>4</v>
      </c>
      <c r="AX15" s="67">
        <v>0</v>
      </c>
      <c r="AY15" s="62">
        <f t="shared" si="2"/>
        <v>47</v>
      </c>
      <c r="AZ15" s="60">
        <f t="shared" si="3"/>
        <v>47</v>
      </c>
    </row>
    <row r="16" spans="2:52" ht="15.75" thickBot="1">
      <c r="B16" s="56" t="s">
        <v>58</v>
      </c>
      <c r="C16" s="10"/>
      <c r="D16" s="7">
        <v>4</v>
      </c>
      <c r="E16" s="6">
        <v>7</v>
      </c>
      <c r="F16" s="5">
        <v>7</v>
      </c>
      <c r="G16" s="6">
        <v>4</v>
      </c>
      <c r="H16" s="7">
        <v>8</v>
      </c>
      <c r="I16" s="6">
        <v>3</v>
      </c>
      <c r="J16" s="6">
        <v>8</v>
      </c>
      <c r="K16" s="6">
        <v>3</v>
      </c>
      <c r="L16" s="5">
        <v>7</v>
      </c>
      <c r="M16" s="8">
        <v>4</v>
      </c>
      <c r="N16" s="5">
        <v>5</v>
      </c>
      <c r="O16" s="8">
        <v>6</v>
      </c>
      <c r="P16" s="12"/>
      <c r="Q16" s="12"/>
      <c r="R16" s="12"/>
      <c r="S16" s="12"/>
      <c r="T16" s="17">
        <v>9</v>
      </c>
      <c r="U16" s="9">
        <v>5</v>
      </c>
      <c r="V16" s="67">
        <v>0</v>
      </c>
      <c r="W16" s="62">
        <f t="shared" si="0"/>
        <v>36</v>
      </c>
      <c r="X16" s="60">
        <f t="shared" si="1"/>
        <v>36</v>
      </c>
      <c r="Z16" s="56" t="s">
        <v>58</v>
      </c>
      <c r="AA16" s="10"/>
      <c r="AB16" s="7">
        <v>9</v>
      </c>
      <c r="AC16" s="6">
        <v>2</v>
      </c>
      <c r="AD16" s="5">
        <v>7</v>
      </c>
      <c r="AE16" s="6">
        <v>4</v>
      </c>
      <c r="AF16" s="5">
        <v>5</v>
      </c>
      <c r="AG16" s="8">
        <v>6</v>
      </c>
      <c r="AH16" s="7">
        <v>10</v>
      </c>
      <c r="AI16" s="8">
        <v>1</v>
      </c>
      <c r="AJ16" s="7">
        <v>4</v>
      </c>
      <c r="AK16" s="8">
        <v>7</v>
      </c>
      <c r="AL16" s="7">
        <v>14</v>
      </c>
      <c r="AM16" s="8">
        <v>0</v>
      </c>
      <c r="AN16" s="8">
        <v>15</v>
      </c>
      <c r="AO16" s="8">
        <v>0</v>
      </c>
      <c r="AP16" s="8">
        <v>2</v>
      </c>
      <c r="AQ16" s="8">
        <v>9</v>
      </c>
      <c r="AR16" s="12"/>
      <c r="AS16" s="12"/>
      <c r="AT16" s="12"/>
      <c r="AU16" s="12"/>
      <c r="AV16" s="17">
        <v>13</v>
      </c>
      <c r="AW16" s="9">
        <v>5</v>
      </c>
      <c r="AX16" s="67">
        <v>0</v>
      </c>
      <c r="AY16" s="62">
        <f t="shared" si="2"/>
        <v>42</v>
      </c>
      <c r="AZ16" s="60">
        <f t="shared" si="3"/>
        <v>42</v>
      </c>
    </row>
    <row r="17" spans="2:52" ht="15.75" thickBot="1">
      <c r="B17" s="56" t="s">
        <v>56</v>
      </c>
      <c r="C17" s="10"/>
      <c r="D17" s="7">
        <v>1</v>
      </c>
      <c r="E17" s="6">
        <v>10</v>
      </c>
      <c r="F17" s="5">
        <v>5</v>
      </c>
      <c r="G17" s="6">
        <v>6</v>
      </c>
      <c r="H17" s="6">
        <v>2</v>
      </c>
      <c r="I17" s="6">
        <v>9</v>
      </c>
      <c r="J17" s="6"/>
      <c r="K17" s="6"/>
      <c r="L17" s="5"/>
      <c r="M17" s="8"/>
      <c r="N17" s="5"/>
      <c r="O17" s="8"/>
      <c r="P17" s="12"/>
      <c r="Q17" s="12"/>
      <c r="R17" s="12"/>
      <c r="S17" s="12"/>
      <c r="T17" s="17">
        <v>6</v>
      </c>
      <c r="U17" s="9">
        <v>6</v>
      </c>
      <c r="V17" s="67">
        <v>0</v>
      </c>
      <c r="W17" s="62">
        <f t="shared" si="0"/>
        <v>31</v>
      </c>
      <c r="X17" s="60">
        <f t="shared" si="1"/>
        <v>31</v>
      </c>
      <c r="Z17" s="56" t="s">
        <v>43</v>
      </c>
      <c r="AA17" s="10"/>
      <c r="AB17" s="7">
        <v>11</v>
      </c>
      <c r="AC17" s="6">
        <v>0</v>
      </c>
      <c r="AD17" s="5">
        <v>4</v>
      </c>
      <c r="AE17" s="6">
        <v>7</v>
      </c>
      <c r="AF17" s="5">
        <v>10</v>
      </c>
      <c r="AG17" s="8">
        <v>1</v>
      </c>
      <c r="AH17" s="7">
        <v>14</v>
      </c>
      <c r="AI17" s="8">
        <v>0</v>
      </c>
      <c r="AJ17" s="7">
        <v>10</v>
      </c>
      <c r="AK17" s="8">
        <v>0</v>
      </c>
      <c r="AL17" s="7">
        <v>8</v>
      </c>
      <c r="AM17" s="8">
        <v>3</v>
      </c>
      <c r="AN17" s="8">
        <v>2</v>
      </c>
      <c r="AO17" s="8">
        <v>9</v>
      </c>
      <c r="AP17" s="8">
        <v>4</v>
      </c>
      <c r="AQ17" s="8">
        <v>7</v>
      </c>
      <c r="AR17" s="12"/>
      <c r="AS17" s="12"/>
      <c r="AT17" s="12"/>
      <c r="AU17" s="12"/>
      <c r="AV17" s="17">
        <v>13</v>
      </c>
      <c r="AW17" s="9">
        <v>6</v>
      </c>
      <c r="AX17" s="67">
        <v>0</v>
      </c>
      <c r="AY17" s="62">
        <f t="shared" si="2"/>
        <v>40</v>
      </c>
      <c r="AZ17" s="60">
        <f t="shared" si="3"/>
        <v>40</v>
      </c>
    </row>
    <row r="18" spans="2:52" ht="15.75" thickBot="1">
      <c r="B18" s="56" t="s">
        <v>43</v>
      </c>
      <c r="C18" s="10"/>
      <c r="D18" s="7">
        <v>9</v>
      </c>
      <c r="E18" s="6">
        <v>2</v>
      </c>
      <c r="F18" s="5">
        <v>8</v>
      </c>
      <c r="G18" s="6">
        <v>3</v>
      </c>
      <c r="H18" s="7">
        <v>9</v>
      </c>
      <c r="I18" s="6">
        <v>2</v>
      </c>
      <c r="J18" s="6">
        <v>7</v>
      </c>
      <c r="K18" s="6">
        <v>4</v>
      </c>
      <c r="L18" s="5">
        <v>5</v>
      </c>
      <c r="M18" s="8">
        <v>6</v>
      </c>
      <c r="N18" s="5">
        <v>12</v>
      </c>
      <c r="O18" s="8">
        <v>0</v>
      </c>
      <c r="P18" s="12"/>
      <c r="Q18" s="12"/>
      <c r="R18" s="12"/>
      <c r="S18" s="12"/>
      <c r="T18" s="17">
        <v>9</v>
      </c>
      <c r="U18" s="9">
        <v>7</v>
      </c>
      <c r="V18" s="67">
        <v>0</v>
      </c>
      <c r="W18" s="62">
        <f t="shared" si="0"/>
        <v>26</v>
      </c>
      <c r="X18" s="60">
        <f t="shared" si="1"/>
        <v>26</v>
      </c>
      <c r="Z18" s="56" t="s">
        <v>80</v>
      </c>
      <c r="AA18" s="10"/>
      <c r="AB18" s="7"/>
      <c r="AC18" s="6"/>
      <c r="AD18" s="5"/>
      <c r="AE18" s="6"/>
      <c r="AF18" s="5">
        <v>9</v>
      </c>
      <c r="AG18" s="8">
        <v>2</v>
      </c>
      <c r="AH18" s="7">
        <v>6</v>
      </c>
      <c r="AI18" s="8">
        <v>5</v>
      </c>
      <c r="AJ18" s="7">
        <v>6</v>
      </c>
      <c r="AK18" s="8">
        <v>5</v>
      </c>
      <c r="AL18" s="7">
        <v>2</v>
      </c>
      <c r="AM18" s="8">
        <v>9</v>
      </c>
      <c r="AN18" s="8">
        <v>15</v>
      </c>
      <c r="AO18" s="8">
        <v>0</v>
      </c>
      <c r="AP18" s="8">
        <v>13</v>
      </c>
      <c r="AQ18" s="8">
        <v>0</v>
      </c>
      <c r="AR18" s="12"/>
      <c r="AS18" s="12"/>
      <c r="AT18" s="12"/>
      <c r="AU18" s="12"/>
      <c r="AV18" s="17">
        <v>11</v>
      </c>
      <c r="AW18" s="9">
        <v>7</v>
      </c>
      <c r="AX18" s="67">
        <v>0</v>
      </c>
      <c r="AY18" s="62">
        <f t="shared" si="2"/>
        <v>32</v>
      </c>
      <c r="AZ18" s="60">
        <f t="shared" si="3"/>
        <v>32</v>
      </c>
    </row>
    <row r="19" spans="2:52" ht="15.75" thickBot="1">
      <c r="B19" s="56" t="s">
        <v>13</v>
      </c>
      <c r="C19" s="10"/>
      <c r="D19" s="7">
        <v>10</v>
      </c>
      <c r="E19" s="6">
        <v>1</v>
      </c>
      <c r="F19" s="5"/>
      <c r="G19" s="6"/>
      <c r="H19" s="7">
        <v>10</v>
      </c>
      <c r="I19" s="6">
        <v>1</v>
      </c>
      <c r="J19" s="6">
        <v>4</v>
      </c>
      <c r="K19" s="6">
        <v>7</v>
      </c>
      <c r="L19" s="5">
        <v>7</v>
      </c>
      <c r="M19" s="8">
        <v>4</v>
      </c>
      <c r="N19" s="5">
        <v>10</v>
      </c>
      <c r="O19" s="8">
        <v>1</v>
      </c>
      <c r="P19" s="8"/>
      <c r="Q19" s="8"/>
      <c r="R19" s="8"/>
      <c r="S19" s="8"/>
      <c r="T19" s="17">
        <v>7</v>
      </c>
      <c r="U19" s="9">
        <v>8</v>
      </c>
      <c r="V19" s="67">
        <v>0</v>
      </c>
      <c r="W19" s="62">
        <f t="shared" si="0"/>
        <v>21</v>
      </c>
      <c r="X19" s="60">
        <f t="shared" si="1"/>
        <v>21</v>
      </c>
      <c r="Z19" s="56" t="s">
        <v>66</v>
      </c>
      <c r="AA19" s="10"/>
      <c r="AB19" s="7">
        <v>5</v>
      </c>
      <c r="AC19" s="6">
        <v>6</v>
      </c>
      <c r="AD19" s="5">
        <v>2</v>
      </c>
      <c r="AE19" s="6">
        <v>9</v>
      </c>
      <c r="AF19" s="5"/>
      <c r="AG19" s="8"/>
      <c r="AH19" s="7"/>
      <c r="AI19" s="8"/>
      <c r="AJ19" s="7"/>
      <c r="AK19" s="8"/>
      <c r="AL19" s="7"/>
      <c r="AM19" s="8"/>
      <c r="AN19" s="8">
        <v>1</v>
      </c>
      <c r="AO19" s="8">
        <v>10</v>
      </c>
      <c r="AP19" s="8"/>
      <c r="AQ19" s="8"/>
      <c r="AR19" s="12"/>
      <c r="AS19" s="12"/>
      <c r="AT19" s="12"/>
      <c r="AU19" s="12"/>
      <c r="AV19" s="18">
        <v>4</v>
      </c>
      <c r="AW19" s="9">
        <v>8</v>
      </c>
      <c r="AX19" s="67">
        <v>0</v>
      </c>
      <c r="AY19" s="62">
        <f t="shared" si="2"/>
        <v>29</v>
      </c>
      <c r="AZ19" s="60">
        <f t="shared" si="3"/>
        <v>29</v>
      </c>
    </row>
    <row r="20" spans="2:52" ht="15.75" thickBot="1">
      <c r="B20" s="56" t="s">
        <v>67</v>
      </c>
      <c r="C20" s="10"/>
      <c r="D20" s="7"/>
      <c r="E20" s="6"/>
      <c r="F20" s="5"/>
      <c r="G20" s="6"/>
      <c r="H20" s="6">
        <v>4</v>
      </c>
      <c r="I20" s="6">
        <v>7</v>
      </c>
      <c r="J20" s="6"/>
      <c r="K20" s="6"/>
      <c r="L20" s="5"/>
      <c r="M20" s="8"/>
      <c r="N20" s="5">
        <v>1</v>
      </c>
      <c r="O20" s="8">
        <v>10</v>
      </c>
      <c r="P20" s="12"/>
      <c r="Q20" s="12"/>
      <c r="R20" s="12"/>
      <c r="S20" s="12"/>
      <c r="T20" s="17">
        <v>3</v>
      </c>
      <c r="U20" s="9">
        <v>9</v>
      </c>
      <c r="V20" s="67">
        <v>0</v>
      </c>
      <c r="W20" s="62">
        <f t="shared" si="0"/>
        <v>20</v>
      </c>
      <c r="X20" s="60">
        <f t="shared" si="1"/>
        <v>20</v>
      </c>
      <c r="Z20" s="57" t="s">
        <v>7</v>
      </c>
      <c r="AA20" s="4"/>
      <c r="AB20" s="7">
        <v>1</v>
      </c>
      <c r="AC20" s="6">
        <v>10</v>
      </c>
      <c r="AD20" s="5">
        <v>8</v>
      </c>
      <c r="AE20" s="6">
        <v>3</v>
      </c>
      <c r="AF20" s="5">
        <v>8</v>
      </c>
      <c r="AG20" s="8">
        <v>3</v>
      </c>
      <c r="AH20" s="7"/>
      <c r="AI20" s="8"/>
      <c r="AJ20" s="7"/>
      <c r="AK20" s="8"/>
      <c r="AL20" s="7"/>
      <c r="AM20" s="8"/>
      <c r="AN20" s="8">
        <v>4</v>
      </c>
      <c r="AO20" s="8">
        <v>7</v>
      </c>
      <c r="AP20" s="8"/>
      <c r="AQ20" s="8"/>
      <c r="AR20" s="8"/>
      <c r="AS20" s="8"/>
      <c r="AT20" s="8"/>
      <c r="AU20" s="8"/>
      <c r="AV20" s="17">
        <v>6</v>
      </c>
      <c r="AW20" s="9">
        <v>9</v>
      </c>
      <c r="AX20" s="67">
        <v>0</v>
      </c>
      <c r="AY20" s="62">
        <f t="shared" si="2"/>
        <v>29</v>
      </c>
      <c r="AZ20" s="60">
        <f t="shared" si="3"/>
        <v>29</v>
      </c>
    </row>
    <row r="21" spans="2:52" ht="15.75" thickBot="1">
      <c r="B21" s="56" t="s">
        <v>62</v>
      </c>
      <c r="C21" s="10"/>
      <c r="D21" s="7">
        <v>11</v>
      </c>
      <c r="E21" s="6">
        <v>0</v>
      </c>
      <c r="F21" s="5">
        <v>1</v>
      </c>
      <c r="G21" s="6">
        <v>10</v>
      </c>
      <c r="H21" s="7"/>
      <c r="I21" s="6"/>
      <c r="J21" s="6"/>
      <c r="K21" s="6"/>
      <c r="L21" s="5"/>
      <c r="M21" s="8"/>
      <c r="N21" s="5">
        <v>6</v>
      </c>
      <c r="O21" s="8">
        <v>5</v>
      </c>
      <c r="P21" s="8"/>
      <c r="Q21" s="8"/>
      <c r="R21" s="8"/>
      <c r="S21" s="8"/>
      <c r="T21" s="17">
        <v>5</v>
      </c>
      <c r="U21" s="9">
        <v>10</v>
      </c>
      <c r="V21" s="67">
        <v>0</v>
      </c>
      <c r="W21" s="62">
        <f t="shared" si="0"/>
        <v>20</v>
      </c>
      <c r="X21" s="60">
        <f t="shared" si="1"/>
        <v>20</v>
      </c>
      <c r="Z21" s="56" t="s">
        <v>70</v>
      </c>
      <c r="AA21" s="10"/>
      <c r="AB21" s="7">
        <v>6</v>
      </c>
      <c r="AC21" s="6">
        <v>5</v>
      </c>
      <c r="AD21" s="5">
        <v>10</v>
      </c>
      <c r="AE21" s="6">
        <v>1</v>
      </c>
      <c r="AF21" s="5">
        <v>6</v>
      </c>
      <c r="AG21" s="8">
        <v>5</v>
      </c>
      <c r="AH21" s="7"/>
      <c r="AI21" s="8"/>
      <c r="AJ21" s="7"/>
      <c r="AK21" s="8"/>
      <c r="AL21" s="7">
        <v>4</v>
      </c>
      <c r="AM21" s="8">
        <v>7</v>
      </c>
      <c r="AN21" s="8">
        <v>8</v>
      </c>
      <c r="AO21" s="8">
        <v>3</v>
      </c>
      <c r="AP21" s="8"/>
      <c r="AQ21" s="8"/>
      <c r="AR21" s="12"/>
      <c r="AS21" s="12"/>
      <c r="AT21" s="12"/>
      <c r="AU21" s="12"/>
      <c r="AV21" s="17">
        <v>8</v>
      </c>
      <c r="AW21" s="9">
        <v>10</v>
      </c>
      <c r="AX21" s="67">
        <v>0</v>
      </c>
      <c r="AY21" s="62">
        <f t="shared" si="2"/>
        <v>29</v>
      </c>
      <c r="AZ21" s="60">
        <f t="shared" si="3"/>
        <v>29</v>
      </c>
    </row>
    <row r="22" spans="2:52" ht="15.75" thickBot="1">
      <c r="B22" s="56" t="s">
        <v>80</v>
      </c>
      <c r="C22" s="10"/>
      <c r="D22" s="7">
        <v>14</v>
      </c>
      <c r="E22" s="6">
        <v>0</v>
      </c>
      <c r="F22" s="5">
        <v>11</v>
      </c>
      <c r="G22" s="6">
        <v>0</v>
      </c>
      <c r="H22" s="6"/>
      <c r="I22" s="6"/>
      <c r="J22" s="6">
        <v>6</v>
      </c>
      <c r="K22" s="6">
        <v>5</v>
      </c>
      <c r="L22" s="5">
        <v>4</v>
      </c>
      <c r="M22" s="8">
        <v>7</v>
      </c>
      <c r="N22" s="5">
        <v>13</v>
      </c>
      <c r="O22" s="8">
        <v>0</v>
      </c>
      <c r="P22" s="12"/>
      <c r="Q22" s="12"/>
      <c r="R22" s="12"/>
      <c r="S22" s="12"/>
      <c r="T22" s="17">
        <v>7</v>
      </c>
      <c r="U22" s="9">
        <v>11</v>
      </c>
      <c r="V22" s="67">
        <v>0</v>
      </c>
      <c r="W22" s="62">
        <f t="shared" si="0"/>
        <v>19</v>
      </c>
      <c r="X22" s="60">
        <f t="shared" si="1"/>
        <v>19</v>
      </c>
      <c r="Z22" s="56" t="s">
        <v>63</v>
      </c>
      <c r="AA22" s="10"/>
      <c r="AB22" s="7"/>
      <c r="AC22" s="6"/>
      <c r="AD22" s="5"/>
      <c r="AE22" s="6"/>
      <c r="AF22" s="5">
        <v>2</v>
      </c>
      <c r="AG22" s="8">
        <v>9</v>
      </c>
      <c r="AH22" s="7"/>
      <c r="AI22" s="8"/>
      <c r="AJ22" s="7">
        <v>2</v>
      </c>
      <c r="AK22" s="8">
        <v>9</v>
      </c>
      <c r="AL22" s="7">
        <v>14</v>
      </c>
      <c r="AM22" s="8">
        <v>0</v>
      </c>
      <c r="AN22" s="8"/>
      <c r="AO22" s="8"/>
      <c r="AP22" s="8">
        <v>13</v>
      </c>
      <c r="AQ22" s="8">
        <v>0</v>
      </c>
      <c r="AR22" s="8"/>
      <c r="AS22" s="8"/>
      <c r="AT22" s="8"/>
      <c r="AU22" s="8"/>
      <c r="AV22" s="17">
        <v>8</v>
      </c>
      <c r="AW22" s="9">
        <v>11</v>
      </c>
      <c r="AX22" s="67">
        <v>0</v>
      </c>
      <c r="AY22" s="62">
        <f t="shared" si="2"/>
        <v>26</v>
      </c>
      <c r="AZ22" s="60">
        <f t="shared" si="3"/>
        <v>26</v>
      </c>
    </row>
    <row r="23" spans="2:52" ht="15.75" thickBot="1">
      <c r="B23" s="58" t="s">
        <v>19</v>
      </c>
      <c r="C23" s="10"/>
      <c r="D23" s="7">
        <v>12</v>
      </c>
      <c r="E23" s="6">
        <v>0</v>
      </c>
      <c r="F23" s="5">
        <v>9</v>
      </c>
      <c r="G23" s="6">
        <v>2</v>
      </c>
      <c r="H23" s="7">
        <v>6</v>
      </c>
      <c r="I23" s="6">
        <v>5</v>
      </c>
      <c r="J23" s="6"/>
      <c r="K23" s="6"/>
      <c r="L23" s="5"/>
      <c r="M23" s="8"/>
      <c r="N23" s="5"/>
      <c r="O23" s="8"/>
      <c r="P23" s="12"/>
      <c r="Q23" s="12"/>
      <c r="R23" s="12"/>
      <c r="S23" s="12"/>
      <c r="T23" s="17">
        <v>6</v>
      </c>
      <c r="U23" s="9">
        <v>12</v>
      </c>
      <c r="V23" s="67">
        <v>0</v>
      </c>
      <c r="W23" s="62">
        <f t="shared" si="0"/>
        <v>13</v>
      </c>
      <c r="X23" s="60">
        <f t="shared" si="1"/>
        <v>13</v>
      </c>
      <c r="Z23" s="58" t="s">
        <v>96</v>
      </c>
      <c r="AA23" s="10"/>
      <c r="AB23" s="7"/>
      <c r="AC23" s="6"/>
      <c r="AD23" s="5"/>
      <c r="AE23" s="6"/>
      <c r="AF23" s="5">
        <v>7</v>
      </c>
      <c r="AG23" s="8">
        <v>4</v>
      </c>
      <c r="AH23" s="7"/>
      <c r="AI23" s="8"/>
      <c r="AJ23" s="7"/>
      <c r="AK23" s="8"/>
      <c r="AL23" s="7">
        <v>9</v>
      </c>
      <c r="AM23" s="8">
        <v>2</v>
      </c>
      <c r="AN23" s="8">
        <v>3</v>
      </c>
      <c r="AO23" s="8">
        <v>8</v>
      </c>
      <c r="AP23" s="8">
        <v>7</v>
      </c>
      <c r="AQ23" s="8">
        <v>4</v>
      </c>
      <c r="AR23" s="12"/>
      <c r="AS23" s="12"/>
      <c r="AT23" s="12"/>
      <c r="AU23" s="12"/>
      <c r="AV23" s="18">
        <v>8</v>
      </c>
      <c r="AW23" s="9">
        <v>12</v>
      </c>
      <c r="AX23" s="67">
        <v>0</v>
      </c>
      <c r="AY23" s="62">
        <f t="shared" si="2"/>
        <v>26</v>
      </c>
      <c r="AZ23" s="60">
        <f t="shared" si="3"/>
        <v>26</v>
      </c>
    </row>
    <row r="24" spans="2:52" ht="15.75" thickBot="1">
      <c r="B24" s="56" t="s">
        <v>69</v>
      </c>
      <c r="C24" s="10"/>
      <c r="D24" s="7"/>
      <c r="E24" s="6"/>
      <c r="F24" s="5"/>
      <c r="G24" s="6"/>
      <c r="H24" s="7">
        <v>1</v>
      </c>
      <c r="I24" s="6">
        <v>10</v>
      </c>
      <c r="J24" s="6"/>
      <c r="K24" s="6"/>
      <c r="L24" s="5"/>
      <c r="M24" s="8"/>
      <c r="N24" s="5"/>
      <c r="O24" s="8"/>
      <c r="P24" s="12"/>
      <c r="Q24" s="12"/>
      <c r="R24" s="12"/>
      <c r="S24" s="12"/>
      <c r="T24" s="18">
        <v>2</v>
      </c>
      <c r="U24" s="9">
        <v>13</v>
      </c>
      <c r="V24" s="67">
        <v>0</v>
      </c>
      <c r="W24" s="62">
        <f t="shared" si="0"/>
        <v>12</v>
      </c>
      <c r="X24" s="60">
        <f t="shared" si="1"/>
        <v>12</v>
      </c>
      <c r="Z24" s="56" t="s">
        <v>44</v>
      </c>
      <c r="AA24" s="10"/>
      <c r="AB24" s="7">
        <v>10</v>
      </c>
      <c r="AC24" s="6">
        <v>1</v>
      </c>
      <c r="AD24" s="5">
        <v>6</v>
      </c>
      <c r="AE24" s="6">
        <v>5</v>
      </c>
      <c r="AF24" s="5">
        <v>14</v>
      </c>
      <c r="AG24" s="8">
        <v>0</v>
      </c>
      <c r="AH24" s="7">
        <v>4</v>
      </c>
      <c r="AI24" s="8">
        <v>7</v>
      </c>
      <c r="AJ24" s="7"/>
      <c r="AK24" s="8"/>
      <c r="AL24" s="7">
        <v>14</v>
      </c>
      <c r="AM24" s="8">
        <v>0</v>
      </c>
      <c r="AN24" s="8">
        <v>15</v>
      </c>
      <c r="AO24" s="8">
        <v>0</v>
      </c>
      <c r="AP24" s="8">
        <v>13</v>
      </c>
      <c r="AQ24" s="8">
        <v>0</v>
      </c>
      <c r="AR24" s="12"/>
      <c r="AS24" s="12"/>
      <c r="AT24" s="12"/>
      <c r="AU24" s="12"/>
      <c r="AV24" s="17">
        <v>11</v>
      </c>
      <c r="AW24" s="9">
        <v>13</v>
      </c>
      <c r="AX24" s="67">
        <v>0</v>
      </c>
      <c r="AY24" s="62">
        <f t="shared" si="2"/>
        <v>24</v>
      </c>
      <c r="AZ24" s="60">
        <f t="shared" si="3"/>
        <v>24</v>
      </c>
    </row>
    <row r="25" spans="2:52" ht="15.75" thickBot="1">
      <c r="B25" s="57" t="s">
        <v>7</v>
      </c>
      <c r="C25" s="4"/>
      <c r="D25" s="7">
        <v>2</v>
      </c>
      <c r="E25" s="6">
        <v>9</v>
      </c>
      <c r="F25" s="5"/>
      <c r="G25" s="6"/>
      <c r="H25" s="7"/>
      <c r="I25" s="6"/>
      <c r="J25" s="6"/>
      <c r="K25" s="6"/>
      <c r="L25" s="5"/>
      <c r="M25" s="8"/>
      <c r="N25" s="5"/>
      <c r="O25" s="8"/>
      <c r="P25" s="8"/>
      <c r="Q25" s="8"/>
      <c r="R25" s="8"/>
      <c r="S25" s="8"/>
      <c r="T25" s="17">
        <v>2</v>
      </c>
      <c r="U25" s="9">
        <v>14</v>
      </c>
      <c r="V25" s="67">
        <v>0</v>
      </c>
      <c r="W25" s="62">
        <f t="shared" si="0"/>
        <v>11</v>
      </c>
      <c r="X25" s="60">
        <f t="shared" si="1"/>
        <v>11</v>
      </c>
      <c r="Z25" s="56" t="s">
        <v>13</v>
      </c>
      <c r="AA25" s="10"/>
      <c r="AB25" s="7"/>
      <c r="AC25" s="6"/>
      <c r="AD25" s="5"/>
      <c r="AE25" s="6"/>
      <c r="AF25" s="5">
        <v>14</v>
      </c>
      <c r="AG25" s="8">
        <v>0</v>
      </c>
      <c r="AH25" s="7">
        <v>3</v>
      </c>
      <c r="AI25" s="8">
        <v>8</v>
      </c>
      <c r="AJ25" s="7">
        <v>7</v>
      </c>
      <c r="AK25" s="8">
        <v>4</v>
      </c>
      <c r="AL25" s="7">
        <v>14</v>
      </c>
      <c r="AM25" s="8">
        <v>0</v>
      </c>
      <c r="AN25" s="8">
        <v>15</v>
      </c>
      <c r="AO25" s="8">
        <v>0</v>
      </c>
      <c r="AP25" s="8"/>
      <c r="AQ25" s="8"/>
      <c r="AR25" s="8"/>
      <c r="AS25" s="8"/>
      <c r="AT25" s="8"/>
      <c r="AU25" s="8"/>
      <c r="AV25" s="17">
        <v>9</v>
      </c>
      <c r="AW25" s="9">
        <v>14</v>
      </c>
      <c r="AX25" s="67">
        <v>0</v>
      </c>
      <c r="AY25" s="62">
        <f t="shared" si="2"/>
        <v>21</v>
      </c>
      <c r="AZ25" s="60">
        <f t="shared" si="3"/>
        <v>21</v>
      </c>
    </row>
    <row r="26" spans="2:52" ht="15.75" thickBot="1">
      <c r="B26" s="56" t="s">
        <v>63</v>
      </c>
      <c r="C26" s="10"/>
      <c r="D26" s="7">
        <v>8</v>
      </c>
      <c r="E26" s="6">
        <v>3</v>
      </c>
      <c r="F26" s="5">
        <v>10</v>
      </c>
      <c r="G26" s="6">
        <v>1</v>
      </c>
      <c r="H26" s="7"/>
      <c r="I26" s="6"/>
      <c r="J26" s="6"/>
      <c r="K26" s="6"/>
      <c r="L26" s="11"/>
      <c r="M26" s="8"/>
      <c r="N26" s="5"/>
      <c r="O26" s="8"/>
      <c r="P26" s="8"/>
      <c r="Q26" s="8"/>
      <c r="R26" s="8"/>
      <c r="S26" s="8"/>
      <c r="T26" s="17">
        <v>4</v>
      </c>
      <c r="U26" s="9">
        <v>15</v>
      </c>
      <c r="V26" s="67">
        <v>0</v>
      </c>
      <c r="W26" s="62">
        <f t="shared" si="0"/>
        <v>8</v>
      </c>
      <c r="X26" s="60">
        <f t="shared" si="1"/>
        <v>8</v>
      </c>
      <c r="Z26" s="56" t="s">
        <v>68</v>
      </c>
      <c r="AA26" s="10"/>
      <c r="AB26" s="7">
        <v>2</v>
      </c>
      <c r="AC26" s="6">
        <v>9</v>
      </c>
      <c r="AD26" s="5">
        <v>1</v>
      </c>
      <c r="AE26" s="6">
        <v>10</v>
      </c>
      <c r="AF26" s="5"/>
      <c r="AG26" s="8"/>
      <c r="AH26" s="7"/>
      <c r="AI26" s="8"/>
      <c r="AJ26" s="7"/>
      <c r="AK26" s="8"/>
      <c r="AL26" s="7"/>
      <c r="AM26" s="8"/>
      <c r="AN26" s="8"/>
      <c r="AO26" s="8"/>
      <c r="AP26" s="8"/>
      <c r="AQ26" s="8"/>
      <c r="AR26" s="12"/>
      <c r="AS26" s="12"/>
      <c r="AT26" s="12"/>
      <c r="AU26" s="12"/>
      <c r="AV26" s="17">
        <v>2</v>
      </c>
      <c r="AW26" s="9">
        <v>15</v>
      </c>
      <c r="AX26" s="67">
        <v>0</v>
      </c>
      <c r="AY26" s="62">
        <f t="shared" si="2"/>
        <v>21</v>
      </c>
      <c r="AZ26" s="60">
        <f t="shared" si="3"/>
        <v>21</v>
      </c>
    </row>
    <row r="27" spans="2:52" ht="15.75" thickBot="1">
      <c r="B27" s="56" t="s">
        <v>31</v>
      </c>
      <c r="C27" s="10"/>
      <c r="D27" s="7"/>
      <c r="E27" s="6"/>
      <c r="F27" s="5"/>
      <c r="G27" s="6"/>
      <c r="H27" s="7"/>
      <c r="I27" s="6"/>
      <c r="J27" s="6">
        <v>10</v>
      </c>
      <c r="K27" s="6">
        <v>1</v>
      </c>
      <c r="L27" s="5">
        <v>6</v>
      </c>
      <c r="M27" s="8">
        <v>5</v>
      </c>
      <c r="N27" s="5"/>
      <c r="O27" s="8"/>
      <c r="P27" s="8"/>
      <c r="Q27" s="8"/>
      <c r="R27" s="8"/>
      <c r="S27" s="8"/>
      <c r="T27" s="17">
        <v>2</v>
      </c>
      <c r="U27" s="9">
        <v>16</v>
      </c>
      <c r="V27" s="67">
        <v>0</v>
      </c>
      <c r="W27" s="62">
        <f t="shared" si="0"/>
        <v>8</v>
      </c>
      <c r="X27" s="60">
        <f t="shared" si="1"/>
        <v>8</v>
      </c>
      <c r="Z27" s="56" t="s">
        <v>21</v>
      </c>
      <c r="AA27" s="10"/>
      <c r="AB27" s="7"/>
      <c r="AC27" s="6"/>
      <c r="AD27" s="5"/>
      <c r="AE27" s="6"/>
      <c r="AF27" s="5">
        <v>14</v>
      </c>
      <c r="AG27" s="8">
        <v>0</v>
      </c>
      <c r="AH27" s="7"/>
      <c r="AI27" s="8"/>
      <c r="AJ27" s="7"/>
      <c r="AK27" s="8"/>
      <c r="AL27" s="7">
        <v>3</v>
      </c>
      <c r="AM27" s="8">
        <v>8</v>
      </c>
      <c r="AN27" s="8">
        <v>15</v>
      </c>
      <c r="AO27" s="8">
        <v>0</v>
      </c>
      <c r="AP27" s="8"/>
      <c r="AQ27" s="8"/>
      <c r="AR27" s="8"/>
      <c r="AS27" s="8"/>
      <c r="AT27" s="8"/>
      <c r="AU27" s="8"/>
      <c r="AV27" s="17">
        <v>6</v>
      </c>
      <c r="AW27" s="9">
        <v>16</v>
      </c>
      <c r="AX27" s="67">
        <v>0</v>
      </c>
      <c r="AY27" s="62">
        <f t="shared" si="2"/>
        <v>14</v>
      </c>
      <c r="AZ27" s="60">
        <f t="shared" si="3"/>
        <v>14</v>
      </c>
    </row>
    <row r="28" spans="2:52" ht="15.75" thickBot="1">
      <c r="B28" s="56" t="s">
        <v>64</v>
      </c>
      <c r="C28" s="10"/>
      <c r="D28" s="7">
        <v>7</v>
      </c>
      <c r="E28" s="6">
        <v>4</v>
      </c>
      <c r="F28" s="5"/>
      <c r="G28" s="6"/>
      <c r="H28" s="7"/>
      <c r="I28" s="6"/>
      <c r="J28" s="6"/>
      <c r="K28" s="6"/>
      <c r="L28" s="5"/>
      <c r="M28" s="8"/>
      <c r="N28" s="5">
        <v>14</v>
      </c>
      <c r="O28" s="8">
        <v>0</v>
      </c>
      <c r="P28" s="12"/>
      <c r="Q28" s="12"/>
      <c r="R28" s="12"/>
      <c r="S28" s="12"/>
      <c r="T28" s="17">
        <v>3</v>
      </c>
      <c r="U28" s="9">
        <v>17</v>
      </c>
      <c r="V28" s="67">
        <v>0</v>
      </c>
      <c r="W28" s="62">
        <f t="shared" si="0"/>
        <v>7</v>
      </c>
      <c r="X28" s="60">
        <f t="shared" si="1"/>
        <v>7</v>
      </c>
      <c r="Z28" s="56" t="s">
        <v>69</v>
      </c>
      <c r="AA28" s="10"/>
      <c r="AB28" s="7"/>
      <c r="AC28" s="6"/>
      <c r="AD28" s="5"/>
      <c r="AE28" s="6"/>
      <c r="AF28" s="5"/>
      <c r="AG28" s="8"/>
      <c r="AH28" s="7"/>
      <c r="AI28" s="8"/>
      <c r="AJ28" s="7"/>
      <c r="AK28" s="8"/>
      <c r="AL28" s="7"/>
      <c r="AM28" s="8"/>
      <c r="AN28" s="8"/>
      <c r="AO28" s="8"/>
      <c r="AP28" s="8">
        <v>1</v>
      </c>
      <c r="AQ28" s="8">
        <v>10</v>
      </c>
      <c r="AR28" s="12"/>
      <c r="AS28" s="12"/>
      <c r="AT28" s="12"/>
      <c r="AU28" s="12"/>
      <c r="AV28" s="18">
        <v>2</v>
      </c>
      <c r="AW28" s="9">
        <v>17</v>
      </c>
      <c r="AX28" s="67">
        <v>0</v>
      </c>
      <c r="AY28" s="62">
        <f t="shared" si="2"/>
        <v>12</v>
      </c>
      <c r="AZ28" s="60">
        <f t="shared" si="3"/>
        <v>12</v>
      </c>
    </row>
    <row r="29" spans="2:52" ht="15.75" thickBot="1">
      <c r="B29" s="56" t="s">
        <v>45</v>
      </c>
      <c r="C29" s="10" t="s">
        <v>57</v>
      </c>
      <c r="D29" s="7"/>
      <c r="E29" s="6"/>
      <c r="F29" s="5"/>
      <c r="G29" s="6"/>
      <c r="H29" s="6"/>
      <c r="I29" s="6"/>
      <c r="J29" s="6"/>
      <c r="K29" s="6"/>
      <c r="L29" s="5"/>
      <c r="M29" s="8"/>
      <c r="N29" s="5">
        <v>7</v>
      </c>
      <c r="O29" s="8">
        <v>4</v>
      </c>
      <c r="P29" s="12"/>
      <c r="Q29" s="12"/>
      <c r="R29" s="12"/>
      <c r="S29" s="12"/>
      <c r="T29" s="17">
        <v>1</v>
      </c>
      <c r="U29" s="9">
        <v>18</v>
      </c>
      <c r="V29" s="67">
        <v>0</v>
      </c>
      <c r="W29" s="62">
        <f t="shared" si="0"/>
        <v>5</v>
      </c>
      <c r="X29" s="60">
        <f t="shared" si="1"/>
        <v>5</v>
      </c>
      <c r="Z29" s="56" t="s">
        <v>3</v>
      </c>
      <c r="AA29" s="10"/>
      <c r="AB29" s="7"/>
      <c r="AC29" s="6"/>
      <c r="AD29" s="5"/>
      <c r="AE29" s="6"/>
      <c r="AF29" s="5"/>
      <c r="AG29" s="8"/>
      <c r="AH29" s="7">
        <v>2</v>
      </c>
      <c r="AI29" s="8">
        <v>9</v>
      </c>
      <c r="AJ29" s="7"/>
      <c r="AK29" s="8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17">
        <v>1</v>
      </c>
      <c r="AW29" s="9">
        <v>18</v>
      </c>
      <c r="AX29" s="67">
        <v>0</v>
      </c>
      <c r="AY29" s="62">
        <f t="shared" si="2"/>
        <v>10</v>
      </c>
      <c r="AZ29" s="60">
        <f t="shared" si="3"/>
        <v>10</v>
      </c>
    </row>
    <row r="30" spans="2:52" ht="15.75" thickBot="1">
      <c r="B30" s="56" t="s">
        <v>97</v>
      </c>
      <c r="C30" s="10"/>
      <c r="D30" s="7"/>
      <c r="E30" s="6"/>
      <c r="F30" s="5"/>
      <c r="G30" s="6"/>
      <c r="H30" s="6"/>
      <c r="I30" s="6"/>
      <c r="J30" s="6">
        <v>9</v>
      </c>
      <c r="K30" s="6">
        <v>2</v>
      </c>
      <c r="L30" s="5">
        <v>10</v>
      </c>
      <c r="M30" s="8">
        <v>1</v>
      </c>
      <c r="N30" s="5"/>
      <c r="O30" s="8"/>
      <c r="P30" s="12"/>
      <c r="Q30" s="12"/>
      <c r="R30" s="12"/>
      <c r="S30" s="12"/>
      <c r="T30" s="17">
        <v>2</v>
      </c>
      <c r="U30" s="9">
        <v>19</v>
      </c>
      <c r="V30" s="67">
        <v>0</v>
      </c>
      <c r="W30" s="62">
        <f t="shared" si="0"/>
        <v>5</v>
      </c>
      <c r="X30" s="60">
        <f t="shared" si="1"/>
        <v>5</v>
      </c>
      <c r="Z30" s="56" t="s">
        <v>56</v>
      </c>
      <c r="AA30" s="10"/>
      <c r="AB30" s="7"/>
      <c r="AC30" s="6"/>
      <c r="AD30" s="5"/>
      <c r="AE30" s="6"/>
      <c r="AF30" s="5"/>
      <c r="AG30" s="8"/>
      <c r="AH30" s="7"/>
      <c r="AI30" s="8"/>
      <c r="AJ30" s="7"/>
      <c r="AK30" s="8"/>
      <c r="AL30" s="7"/>
      <c r="AM30" s="8"/>
      <c r="AN30" s="8"/>
      <c r="AO30" s="8"/>
      <c r="AP30" s="8">
        <v>3</v>
      </c>
      <c r="AQ30" s="8">
        <v>8</v>
      </c>
      <c r="AR30" s="12"/>
      <c r="AS30" s="12"/>
      <c r="AT30" s="12"/>
      <c r="AU30" s="12"/>
      <c r="AV30" s="17">
        <v>2</v>
      </c>
      <c r="AW30" s="9">
        <v>19</v>
      </c>
      <c r="AX30" s="67">
        <v>0</v>
      </c>
      <c r="AY30" s="62">
        <f t="shared" si="2"/>
        <v>10</v>
      </c>
      <c r="AZ30" s="60">
        <f t="shared" si="3"/>
        <v>10</v>
      </c>
    </row>
    <row r="31" spans="2:52" ht="15.75" thickBot="1">
      <c r="B31" s="56" t="s">
        <v>4</v>
      </c>
      <c r="C31" s="10"/>
      <c r="D31" s="7"/>
      <c r="E31" s="6"/>
      <c r="F31" s="5"/>
      <c r="G31" s="6"/>
      <c r="H31" s="7"/>
      <c r="I31" s="6"/>
      <c r="J31" s="6"/>
      <c r="K31" s="6"/>
      <c r="L31" s="5"/>
      <c r="M31" s="8"/>
      <c r="N31" s="5">
        <v>9</v>
      </c>
      <c r="O31" s="8">
        <v>2</v>
      </c>
      <c r="P31" s="8"/>
      <c r="Q31" s="8"/>
      <c r="R31" s="8"/>
      <c r="S31" s="8"/>
      <c r="T31" s="17">
        <v>1</v>
      </c>
      <c r="U31" s="9">
        <v>25</v>
      </c>
      <c r="V31" s="67">
        <v>0</v>
      </c>
      <c r="W31" s="62">
        <f t="shared" si="0"/>
        <v>3</v>
      </c>
      <c r="X31" s="60">
        <f t="shared" si="1"/>
        <v>3</v>
      </c>
      <c r="Z31" s="57" t="s">
        <v>141</v>
      </c>
      <c r="AA31" s="4"/>
      <c r="AB31" s="7"/>
      <c r="AC31" s="6"/>
      <c r="AD31" s="5"/>
      <c r="AE31" s="6"/>
      <c r="AF31" s="5"/>
      <c r="AG31" s="8"/>
      <c r="AH31" s="7"/>
      <c r="AI31" s="8"/>
      <c r="AJ31" s="7"/>
      <c r="AK31" s="8"/>
      <c r="AL31" s="7">
        <v>10</v>
      </c>
      <c r="AM31" s="8">
        <v>1</v>
      </c>
      <c r="AN31" s="8">
        <v>15</v>
      </c>
      <c r="AO31" s="8">
        <v>0</v>
      </c>
      <c r="AP31" s="8">
        <v>13</v>
      </c>
      <c r="AQ31" s="8">
        <v>0</v>
      </c>
      <c r="AR31" s="12"/>
      <c r="AS31" s="12"/>
      <c r="AT31" s="12"/>
      <c r="AU31" s="12"/>
      <c r="AV31" s="17">
        <v>6</v>
      </c>
      <c r="AW31" s="9">
        <v>20</v>
      </c>
      <c r="AX31" s="67">
        <v>0</v>
      </c>
      <c r="AY31" s="62">
        <f t="shared" si="2"/>
        <v>7</v>
      </c>
      <c r="AZ31" s="60">
        <f t="shared" si="3"/>
        <v>7</v>
      </c>
    </row>
    <row r="32" spans="2:52" ht="15.75" thickBot="1">
      <c r="B32" s="56" t="s">
        <v>66</v>
      </c>
      <c r="C32" s="10"/>
      <c r="D32" s="7">
        <v>13</v>
      </c>
      <c r="E32" s="6">
        <v>0</v>
      </c>
      <c r="F32" s="5"/>
      <c r="G32" s="6"/>
      <c r="H32" s="7"/>
      <c r="I32" s="6"/>
      <c r="J32" s="6"/>
      <c r="K32" s="6"/>
      <c r="L32" s="5"/>
      <c r="M32" s="8"/>
      <c r="N32" s="5"/>
      <c r="O32" s="8"/>
      <c r="P32" s="12"/>
      <c r="Q32" s="12"/>
      <c r="R32" s="12"/>
      <c r="S32" s="12"/>
      <c r="T32" s="18">
        <v>2</v>
      </c>
      <c r="U32" s="9">
        <v>21</v>
      </c>
      <c r="V32" s="67">
        <v>0</v>
      </c>
      <c r="W32" s="62">
        <f t="shared" si="0"/>
        <v>2</v>
      </c>
      <c r="X32" s="60">
        <f t="shared" si="1"/>
        <v>2</v>
      </c>
      <c r="Z32" s="56" t="s">
        <v>4</v>
      </c>
      <c r="AA32" s="10"/>
      <c r="AB32" s="7"/>
      <c r="AC32" s="6"/>
      <c r="AD32" s="5"/>
      <c r="AE32" s="6"/>
      <c r="AF32" s="5"/>
      <c r="AG32" s="8"/>
      <c r="AH32" s="7">
        <v>7</v>
      </c>
      <c r="AI32" s="8">
        <v>4</v>
      </c>
      <c r="AJ32" s="7"/>
      <c r="AK32" s="8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17">
        <v>1</v>
      </c>
      <c r="AW32" s="9">
        <v>21</v>
      </c>
      <c r="AX32" s="67">
        <v>0</v>
      </c>
      <c r="AY32" s="62">
        <f t="shared" si="2"/>
        <v>5</v>
      </c>
      <c r="AZ32" s="60">
        <f t="shared" si="3"/>
        <v>5</v>
      </c>
    </row>
    <row r="33" spans="2:52" ht="15.75" thickBot="1">
      <c r="B33" s="56" t="s">
        <v>83</v>
      </c>
      <c r="C33" s="10"/>
      <c r="D33" s="7">
        <v>16</v>
      </c>
      <c r="E33" s="6">
        <v>0</v>
      </c>
      <c r="F33" s="5"/>
      <c r="G33" s="6"/>
      <c r="H33" s="6"/>
      <c r="I33" s="6"/>
      <c r="J33" s="6"/>
      <c r="K33" s="6"/>
      <c r="L33" s="5"/>
      <c r="M33" s="8"/>
      <c r="N33" s="5"/>
      <c r="O33" s="8"/>
      <c r="P33" s="12"/>
      <c r="Q33" s="12"/>
      <c r="R33" s="12"/>
      <c r="S33" s="12"/>
      <c r="T33" s="17">
        <v>2</v>
      </c>
      <c r="U33" s="9">
        <v>22</v>
      </c>
      <c r="V33" s="67">
        <v>0</v>
      </c>
      <c r="W33" s="62">
        <f t="shared" si="0"/>
        <v>2</v>
      </c>
      <c r="X33" s="60">
        <f t="shared" si="1"/>
        <v>2</v>
      </c>
      <c r="Z33" s="56" t="s">
        <v>45</v>
      </c>
      <c r="AA33" s="10" t="s">
        <v>57</v>
      </c>
      <c r="AB33" s="7"/>
      <c r="AC33" s="6"/>
      <c r="AD33" s="5"/>
      <c r="AE33" s="6"/>
      <c r="AF33" s="5"/>
      <c r="AG33" s="8"/>
      <c r="AH33" s="7">
        <v>8</v>
      </c>
      <c r="AI33" s="8">
        <v>3</v>
      </c>
      <c r="AJ33" s="7"/>
      <c r="AK33" s="8"/>
      <c r="AL33" s="7"/>
      <c r="AM33" s="8"/>
      <c r="AN33" s="8"/>
      <c r="AO33" s="8"/>
      <c r="AP33" s="8"/>
      <c r="AQ33" s="8"/>
      <c r="AR33" s="12"/>
      <c r="AS33" s="12"/>
      <c r="AT33" s="12"/>
      <c r="AU33" s="12"/>
      <c r="AV33" s="17">
        <v>1</v>
      </c>
      <c r="AW33" s="9">
        <v>22</v>
      </c>
      <c r="AX33" s="67">
        <v>0</v>
      </c>
      <c r="AY33" s="62">
        <f t="shared" si="2"/>
        <v>4</v>
      </c>
      <c r="AZ33" s="60">
        <f t="shared" si="3"/>
        <v>4</v>
      </c>
    </row>
    <row r="34" spans="2:52" ht="15.75" thickBot="1">
      <c r="B34" s="56" t="s">
        <v>65</v>
      </c>
      <c r="C34" s="10"/>
      <c r="D34" s="7"/>
      <c r="E34" s="6"/>
      <c r="F34" s="5"/>
      <c r="G34" s="6"/>
      <c r="H34" s="7"/>
      <c r="I34" s="6"/>
      <c r="J34" s="6"/>
      <c r="K34" s="6"/>
      <c r="L34" s="5"/>
      <c r="M34" s="8"/>
      <c r="N34" s="5">
        <v>11</v>
      </c>
      <c r="O34" s="8">
        <v>0</v>
      </c>
      <c r="P34" s="8"/>
      <c r="Q34" s="8"/>
      <c r="R34" s="8"/>
      <c r="S34" s="8"/>
      <c r="T34" s="17">
        <v>1</v>
      </c>
      <c r="U34" s="9">
        <v>23</v>
      </c>
      <c r="V34" s="67">
        <v>0</v>
      </c>
      <c r="W34" s="62">
        <f t="shared" si="0"/>
        <v>1</v>
      </c>
      <c r="X34" s="60">
        <f t="shared" si="1"/>
        <v>1</v>
      </c>
      <c r="Z34" s="56" t="s">
        <v>65</v>
      </c>
      <c r="AA34" s="10"/>
      <c r="AB34" s="7"/>
      <c r="AC34" s="6"/>
      <c r="AD34" s="5"/>
      <c r="AE34" s="6"/>
      <c r="AF34" s="5"/>
      <c r="AG34" s="8"/>
      <c r="AH34" s="7">
        <v>11</v>
      </c>
      <c r="AI34" s="8">
        <v>0</v>
      </c>
      <c r="AJ34" s="7"/>
      <c r="AK34" s="8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17">
        <v>2</v>
      </c>
      <c r="AW34" s="9">
        <v>23</v>
      </c>
      <c r="AX34" s="67">
        <v>0</v>
      </c>
      <c r="AY34" s="62">
        <f t="shared" si="2"/>
        <v>2</v>
      </c>
      <c r="AZ34" s="60">
        <f t="shared" si="3"/>
        <v>2</v>
      </c>
    </row>
    <row r="35" spans="26:52" ht="15.75" thickBot="1">
      <c r="Z35" s="56" t="s">
        <v>99</v>
      </c>
      <c r="AA35" s="10"/>
      <c r="AB35" s="7"/>
      <c r="AC35" s="6"/>
      <c r="AD35" s="5"/>
      <c r="AE35" s="6"/>
      <c r="AF35" s="5"/>
      <c r="AG35" s="8"/>
      <c r="AH35" s="7"/>
      <c r="AI35" s="8"/>
      <c r="AJ35" s="7">
        <v>10</v>
      </c>
      <c r="AK35" s="8">
        <v>0</v>
      </c>
      <c r="AL35" s="7"/>
      <c r="AM35" s="8"/>
      <c r="AN35" s="8"/>
      <c r="AO35" s="8"/>
      <c r="AP35" s="8"/>
      <c r="AQ35" s="8"/>
      <c r="AR35" s="12"/>
      <c r="AS35" s="12"/>
      <c r="AT35" s="12"/>
      <c r="AU35" s="12"/>
      <c r="AV35" s="17">
        <v>2</v>
      </c>
      <c r="AW35" s="9">
        <v>24</v>
      </c>
      <c r="AX35" s="67">
        <v>0</v>
      </c>
      <c r="AY35" s="62">
        <f t="shared" si="2"/>
        <v>2</v>
      </c>
      <c r="AZ35" s="60">
        <f t="shared" si="3"/>
        <v>2</v>
      </c>
    </row>
    <row r="36" spans="26:52" ht="15.75" thickBot="1">
      <c r="Z36" s="56" t="s">
        <v>67</v>
      </c>
      <c r="AA36" s="10"/>
      <c r="AB36" s="7"/>
      <c r="AC36" s="6"/>
      <c r="AD36" s="5"/>
      <c r="AE36" s="6"/>
      <c r="AF36" s="5"/>
      <c r="AG36" s="8"/>
      <c r="AH36" s="7">
        <v>12</v>
      </c>
      <c r="AI36" s="8">
        <v>0</v>
      </c>
      <c r="AJ36" s="7"/>
      <c r="AK36" s="8"/>
      <c r="AL36" s="7"/>
      <c r="AM36" s="8"/>
      <c r="AN36" s="8"/>
      <c r="AO36" s="8"/>
      <c r="AP36" s="8"/>
      <c r="AQ36" s="8"/>
      <c r="AR36" s="12"/>
      <c r="AS36" s="12"/>
      <c r="AT36" s="12"/>
      <c r="AU36" s="12"/>
      <c r="AV36" s="17">
        <v>1</v>
      </c>
      <c r="AW36" s="9">
        <v>25</v>
      </c>
      <c r="AX36" s="67">
        <v>0</v>
      </c>
      <c r="AY36" s="62">
        <f t="shared" si="2"/>
        <v>1</v>
      </c>
      <c r="AZ36" s="60">
        <f t="shared" si="3"/>
        <v>1</v>
      </c>
    </row>
    <row r="37" spans="26:52" ht="15.75" thickBot="1">
      <c r="Z37" s="56" t="s">
        <v>64</v>
      </c>
      <c r="AA37" s="10"/>
      <c r="AB37" s="7"/>
      <c r="AC37" s="6"/>
      <c r="AD37" s="5"/>
      <c r="AE37" s="6"/>
      <c r="AF37" s="5"/>
      <c r="AG37" s="8"/>
      <c r="AH37" s="7">
        <v>14</v>
      </c>
      <c r="AI37" s="8">
        <v>0</v>
      </c>
      <c r="AJ37" s="7"/>
      <c r="AK37" s="8"/>
      <c r="AL37" s="7"/>
      <c r="AM37" s="8"/>
      <c r="AN37" s="8"/>
      <c r="AO37" s="8"/>
      <c r="AP37" s="8"/>
      <c r="AQ37" s="8"/>
      <c r="AR37" s="12"/>
      <c r="AS37" s="12"/>
      <c r="AT37" s="12"/>
      <c r="AU37" s="12"/>
      <c r="AV37" s="17">
        <v>1</v>
      </c>
      <c r="AW37" s="9">
        <v>25</v>
      </c>
      <c r="AX37" s="67">
        <v>0</v>
      </c>
      <c r="AY37" s="62">
        <f t="shared" si="2"/>
        <v>1</v>
      </c>
      <c r="AZ37" s="60">
        <f t="shared" si="3"/>
        <v>1</v>
      </c>
    </row>
    <row r="93" spans="3:7" ht="12.75">
      <c r="C93" s="14"/>
      <c r="F93" s="15"/>
      <c r="G93" s="15"/>
    </row>
    <row r="94" spans="2:43" ht="12.75">
      <c r="B94" t="s">
        <v>15</v>
      </c>
      <c r="AA94" s="14"/>
      <c r="AB94" s="15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3:26" ht="12.75">
      <c r="C95" s="63"/>
      <c r="F95" s="216"/>
      <c r="G95" s="216"/>
      <c r="Z95" t="s">
        <v>15</v>
      </c>
    </row>
    <row r="96" spans="3:27" ht="12.75">
      <c r="C96" s="63"/>
      <c r="F96" s="216"/>
      <c r="G96" s="216"/>
      <c r="AA96" s="63"/>
    </row>
    <row r="97" spans="3:27" ht="12.75">
      <c r="C97" s="63"/>
      <c r="F97" s="216"/>
      <c r="G97" s="216"/>
      <c r="AA97" s="63"/>
    </row>
    <row r="98" spans="3:27" ht="12.75">
      <c r="C98" s="63"/>
      <c r="F98" s="216"/>
      <c r="G98" s="216"/>
      <c r="AA98" s="63"/>
    </row>
    <row r="99" ht="12.75">
      <c r="AA99" s="63"/>
    </row>
  </sheetData>
  <sheetProtection/>
  <mergeCells count="56">
    <mergeCell ref="B1:X3"/>
    <mergeCell ref="B4:C4"/>
    <mergeCell ref="D4:E9"/>
    <mergeCell ref="F4:G9"/>
    <mergeCell ref="H4:I9"/>
    <mergeCell ref="J4:K9"/>
    <mergeCell ref="L4:M9"/>
    <mergeCell ref="N4:O9"/>
    <mergeCell ref="P4:Q9"/>
    <mergeCell ref="R4:S9"/>
    <mergeCell ref="T4:T9"/>
    <mergeCell ref="U4:X9"/>
    <mergeCell ref="B5:C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U10:X10"/>
    <mergeCell ref="B11:C11"/>
    <mergeCell ref="F95:G95"/>
    <mergeCell ref="F96:G96"/>
    <mergeCell ref="F97:G97"/>
    <mergeCell ref="F98:G98"/>
    <mergeCell ref="Z1:AZ3"/>
    <mergeCell ref="Z4:AA4"/>
    <mergeCell ref="AB4:AC9"/>
    <mergeCell ref="AD4:AE9"/>
    <mergeCell ref="AF4:AG9"/>
    <mergeCell ref="AH4:AI9"/>
    <mergeCell ref="AJ4:AK9"/>
    <mergeCell ref="AL4:AM9"/>
    <mergeCell ref="AN4:AO9"/>
    <mergeCell ref="AP4:AQ9"/>
    <mergeCell ref="AR4:AS9"/>
    <mergeCell ref="AT4:AU9"/>
    <mergeCell ref="AV4:AV9"/>
    <mergeCell ref="AW4:AZ9"/>
    <mergeCell ref="Z5:AA9"/>
    <mergeCell ref="Z10:AA10"/>
    <mergeCell ref="AB10:AC10"/>
    <mergeCell ref="AD10:AE10"/>
    <mergeCell ref="AF10:AG10"/>
    <mergeCell ref="AH10:AI10"/>
    <mergeCell ref="AW10:AZ10"/>
    <mergeCell ref="Z11:AA11"/>
    <mergeCell ref="AJ10:AK10"/>
    <mergeCell ref="AL10:AM10"/>
    <mergeCell ref="AN10:AO10"/>
    <mergeCell ref="AP10:AQ10"/>
    <mergeCell ref="AR10:AS10"/>
    <mergeCell ref="AT10:AU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Marek Paszkowski</cp:lastModifiedBy>
  <cp:lastPrinted>2016-11-05T20:21:51Z</cp:lastPrinted>
  <dcterms:created xsi:type="dcterms:W3CDTF">2010-03-11T06:53:39Z</dcterms:created>
  <dcterms:modified xsi:type="dcterms:W3CDTF">2024-04-17T17:32:20Z</dcterms:modified>
  <cp:category/>
  <cp:version/>
  <cp:contentType/>
  <cp:contentStatus/>
</cp:coreProperties>
</file>